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rober\Desktop\Biznes Online\Kalkulatory\"/>
    </mc:Choice>
  </mc:AlternateContent>
  <xr:revisionPtr revIDLastSave="0" documentId="13_ncr:1_{F87B2167-472B-4374-9D2E-6DD5405BDC98}" xr6:coauthVersionLast="45" xr6:coauthVersionMax="45" xr10:uidLastSave="{00000000-0000-0000-0000-000000000000}"/>
  <bookViews>
    <workbookView xWindow="-98" yWindow="-98" windowWidth="22695" windowHeight="14595" xr2:uid="{00000000-000D-0000-FFFF-FFFF00000000}"/>
  </bookViews>
  <sheets>
    <sheet name="KALKULATOR ZU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1" l="1"/>
  <c r="J11" i="1"/>
  <c r="J9" i="1"/>
  <c r="K17" i="1"/>
  <c r="K18" i="1" s="1"/>
  <c r="L18" i="1" l="1"/>
  <c r="K19" i="1" s="1"/>
  <c r="K26" i="1" s="1"/>
  <c r="C26" i="1" s="1"/>
  <c r="D26" i="1" s="1"/>
  <c r="K22" i="1" l="1"/>
  <c r="C22" i="1" s="1"/>
  <c r="D22" i="1" s="1"/>
  <c r="K23" i="1"/>
  <c r="C23" i="1" s="1"/>
  <c r="D23" i="1" s="1"/>
  <c r="K24" i="1"/>
  <c r="C24" i="1" s="1"/>
  <c r="D24" i="1" s="1"/>
  <c r="K25" i="1"/>
  <c r="C25" i="1" s="1"/>
  <c r="D25" i="1" s="1"/>
  <c r="D31" i="1" l="1"/>
  <c r="D29" i="1"/>
</calcChain>
</file>

<file path=xl/sharedStrings.xml><?xml version="1.0" encoding="utf-8"?>
<sst xmlns="http://schemas.openxmlformats.org/spreadsheetml/2006/main" count="40" uniqueCount="34">
  <si>
    <t>KALKULATOR          ZUS</t>
  </si>
  <si>
    <t>Czy będziesz korzystał z Ulgi na Start ?</t>
  </si>
  <si>
    <t>Czy w okresie 5 lat przed planowanym uruchomieniem firmy prowadziłeś działalność gospodarczą ?</t>
  </si>
  <si>
    <t>2.</t>
  </si>
  <si>
    <t>1.</t>
  </si>
  <si>
    <t>3.</t>
  </si>
  <si>
    <t>Czy będziesz wykonywał działalność gospodarczą na rzecz byłego pracodawcy ?</t>
  </si>
  <si>
    <t>4.</t>
  </si>
  <si>
    <t>Czy będziesz rozliczał się kartą podatkową i jednocześnie będziesz korzystał ze zwolnienia z podatku VAT ?</t>
  </si>
  <si>
    <t>5.</t>
  </si>
  <si>
    <t>Czy Twój roczny przychód będzie mniejszy niż 120 tys. zł ?</t>
  </si>
  <si>
    <t>6.</t>
  </si>
  <si>
    <t>Jaki roczny ZYSK osiągnie Twoja firma ?          (wpisz kwotę)</t>
  </si>
  <si>
    <t>Kolejne lata prowadzenia firmy</t>
  </si>
  <si>
    <t>Całkowity koszt składek</t>
  </si>
  <si>
    <t>Realny koszt składek - po uwzględnieniu podatku dochodowego</t>
  </si>
  <si>
    <t>1 rok</t>
  </si>
  <si>
    <t>2 rok</t>
  </si>
  <si>
    <t>3 rok</t>
  </si>
  <si>
    <t>4 rok</t>
  </si>
  <si>
    <t>5 rok</t>
  </si>
  <si>
    <t>TAK</t>
  </si>
  <si>
    <t>NIE</t>
  </si>
  <si>
    <t>W ciągu 5 lat, łacznie zapłacisz:</t>
  </si>
  <si>
    <t>Realny koszt ZUS (po uwzględnieniu odliczeń podatkowych) wyniesie:</t>
  </si>
  <si>
    <t>* Obliczenia wykonane przy założeniach, że będziesz rozliczał się na zasadach ogólnych (18 i 32 %)</t>
  </si>
  <si>
    <t>* Prawa autorskie Robert Sekuła. Kalkulator może być wykorzystywany wyłącznie na użytek własny. Zakazuje się kopiowania i rozpowszechniania pliku bez pisemnej zgody autora. Materiał nie może stanowić podstaw do jakichkolwiek roszczeń prawnych.</t>
  </si>
  <si>
    <t>ZUS dla nowych firm:</t>
  </si>
  <si>
    <t>Tradycyjny ZUS</t>
  </si>
  <si>
    <t>ZUS od dochodu</t>
  </si>
  <si>
    <t>ZUS od dochodu:</t>
  </si>
  <si>
    <t>Ulga na start:</t>
  </si>
  <si>
    <t>Obliczonka</t>
  </si>
  <si>
    <r>
      <t xml:space="preserve">Odpowiedz na poniższe pytania aby sprawdzić jaki ZUS zapłacisz w ciągu 5 lat prowadzenia działalności gospodarczej </t>
    </r>
    <r>
      <rPr>
        <sz val="14"/>
        <color rgb="FFFF0000"/>
        <rFont val="Arial"/>
        <family val="2"/>
        <charset val="238"/>
      </rPr>
      <t>(uzupełnij poprawnie pola zaznacone żółtym kolorem)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</si>
</sst>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9" x14ac:knownFonts="1">
    <font>
      <sz val="11"/>
      <color theme="1"/>
      <name val="Calibri"/>
      <family val="2"/>
      <scheme val="minor"/>
    </font>
    <font>
      <sz val="14"/>
      <color theme="1" tint="0.249977111117893"/>
      <name val="Arial"/>
      <family val="2"/>
      <charset val="238"/>
    </font>
    <font>
      <b/>
      <sz val="48"/>
      <color theme="1" tint="0.249977111117893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4"/>
      <color theme="0"/>
      <name val="Arial"/>
      <family val="2"/>
      <charset val="238"/>
    </font>
    <font>
      <sz val="14"/>
      <color rgb="FFFF0000"/>
      <name val="Arial"/>
      <family val="2"/>
      <charset val="238"/>
    </font>
    <font>
      <i/>
      <sz val="11"/>
      <color theme="1" tint="0.249977111117893"/>
      <name val="Arial"/>
      <family val="2"/>
      <charset val="238"/>
    </font>
    <font>
      <sz val="11"/>
      <color theme="1" tint="0.249977111117893"/>
      <name val="Arial"/>
      <family val="2"/>
      <charset val="238"/>
    </font>
    <font>
      <sz val="13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1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center" wrapText="1"/>
    </xf>
    <xf numFmtId="164" fontId="3" fillId="4" borderId="1" xfId="0" applyNumberFormat="1" applyFont="1" applyFill="1" applyBorder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8" fillId="4" borderId="5" xfId="0" applyNumberFormat="1" applyFont="1" applyFill="1" applyBorder="1" applyAlignment="1">
      <alignment horizontal="right" vertical="center" wrapText="1"/>
    </xf>
    <xf numFmtId="164" fontId="8" fillId="4" borderId="10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36"/>
  <sheetViews>
    <sheetView tabSelected="1" workbookViewId="0">
      <selection activeCell="P2" sqref="P2"/>
    </sheetView>
  </sheetViews>
  <sheetFormatPr defaultRowHeight="17.25" x14ac:dyDescent="0.45"/>
  <cols>
    <col min="1" max="1" width="9.06640625" style="2"/>
    <col min="2" max="2" width="18.33203125" style="2" customWidth="1"/>
    <col min="3" max="4" width="18.265625" style="2" customWidth="1"/>
    <col min="5" max="5" width="3.73046875" style="2" customWidth="1"/>
    <col min="6" max="6" width="18.19921875" style="2" customWidth="1"/>
    <col min="7" max="8" width="9.06640625" style="2"/>
    <col min="9" max="9" width="1.59765625" style="2" customWidth="1"/>
    <col min="10" max="11" width="2" style="2" customWidth="1"/>
    <col min="12" max="12" width="1.3984375" style="2" customWidth="1"/>
    <col min="13" max="16384" width="9.06640625" style="2"/>
  </cols>
  <sheetData>
    <row r="1" spans="1:12" ht="17.649999999999999" thickBot="1" x14ac:dyDescent="0.5"/>
    <row r="2" spans="1:12" ht="114.4" customHeight="1" thickBot="1" x14ac:dyDescent="0.5">
      <c r="A2" s="9" t="s">
        <v>0</v>
      </c>
      <c r="B2" s="10"/>
      <c r="C2" s="10"/>
      <c r="D2" s="10"/>
      <c r="E2" s="10"/>
      <c r="F2" s="11"/>
      <c r="I2" s="17"/>
      <c r="J2" s="17"/>
      <c r="K2" s="17"/>
      <c r="L2" s="17"/>
    </row>
    <row r="3" spans="1:12" x14ac:dyDescent="0.45">
      <c r="I3" s="17"/>
      <c r="J3" s="17"/>
      <c r="K3" s="17"/>
      <c r="L3" s="17"/>
    </row>
    <row r="4" spans="1:12" x14ac:dyDescent="0.45">
      <c r="I4" s="17"/>
      <c r="J4" s="17"/>
      <c r="K4" s="17"/>
      <c r="L4" s="17"/>
    </row>
    <row r="5" spans="1:12" ht="53.25" customHeight="1" x14ac:dyDescent="0.45">
      <c r="A5" s="1" t="s">
        <v>33</v>
      </c>
      <c r="B5" s="1"/>
      <c r="C5" s="1"/>
      <c r="D5" s="1"/>
      <c r="E5" s="1"/>
      <c r="F5" s="1"/>
      <c r="I5" s="17"/>
      <c r="J5" s="17"/>
      <c r="K5" s="17"/>
      <c r="L5" s="17"/>
    </row>
    <row r="6" spans="1:12" ht="17.649999999999999" thickBot="1" x14ac:dyDescent="0.5">
      <c r="I6" s="17"/>
      <c r="J6" s="17"/>
      <c r="K6" s="17"/>
      <c r="L6" s="17"/>
    </row>
    <row r="7" spans="1:12" ht="18" thickBot="1" x14ac:dyDescent="0.5">
      <c r="A7" s="6" t="s">
        <v>4</v>
      </c>
      <c r="B7" s="7" t="s">
        <v>1</v>
      </c>
      <c r="C7" s="7"/>
      <c r="D7" s="7"/>
      <c r="E7" s="8"/>
      <c r="F7" s="24" t="s">
        <v>21</v>
      </c>
      <c r="I7" s="17" t="s">
        <v>31</v>
      </c>
      <c r="J7" s="17">
        <f>IF(F7="TAK",1,0)</f>
        <v>1</v>
      </c>
      <c r="K7" s="17"/>
      <c r="L7" s="17"/>
    </row>
    <row r="8" spans="1:12" ht="18" thickBot="1" x14ac:dyDescent="0.5">
      <c r="A8" s="4"/>
      <c r="B8" s="3"/>
      <c r="C8" s="3"/>
      <c r="D8" s="3"/>
      <c r="F8" s="25"/>
      <c r="I8" s="17"/>
      <c r="J8" s="17"/>
      <c r="K8" s="17"/>
      <c r="L8" s="17"/>
    </row>
    <row r="9" spans="1:12" ht="59.65" customHeight="1" thickBot="1" x14ac:dyDescent="0.5">
      <c r="A9" s="6" t="s">
        <v>3</v>
      </c>
      <c r="B9" s="7" t="s">
        <v>2</v>
      </c>
      <c r="C9" s="7"/>
      <c r="D9" s="7"/>
      <c r="E9" s="8"/>
      <c r="F9" s="24" t="s">
        <v>22</v>
      </c>
      <c r="I9" s="17" t="s">
        <v>27</v>
      </c>
      <c r="J9" s="17">
        <f>IF(F9="NIE",IF(F11="NIE",1,0))</f>
        <v>1</v>
      </c>
      <c r="K9" s="17" t="s">
        <v>21</v>
      </c>
      <c r="L9" s="17"/>
    </row>
    <row r="10" spans="1:12" ht="18" thickBot="1" x14ac:dyDescent="0.5">
      <c r="A10" s="4"/>
      <c r="B10" s="3"/>
      <c r="C10" s="3"/>
      <c r="D10" s="3"/>
      <c r="F10" s="25"/>
      <c r="I10" s="17"/>
      <c r="J10" s="17"/>
      <c r="K10" s="17" t="s">
        <v>22</v>
      </c>
      <c r="L10" s="17"/>
    </row>
    <row r="11" spans="1:12" ht="37.9" customHeight="1" thickBot="1" x14ac:dyDescent="0.5">
      <c r="A11" s="6" t="s">
        <v>5</v>
      </c>
      <c r="B11" s="7" t="s">
        <v>6</v>
      </c>
      <c r="C11" s="7"/>
      <c r="D11" s="7"/>
      <c r="E11" s="8"/>
      <c r="F11" s="24" t="s">
        <v>22</v>
      </c>
      <c r="I11" s="17" t="s">
        <v>30</v>
      </c>
      <c r="J11" s="17">
        <f>IF(F11="NIE",IF(F13="NIE",IF(F15="TAK",1,0)))</f>
        <v>1</v>
      </c>
      <c r="K11" s="17"/>
      <c r="L11" s="17"/>
    </row>
    <row r="12" spans="1:12" ht="18" thickBot="1" x14ac:dyDescent="0.5">
      <c r="A12" s="4"/>
      <c r="B12" s="3"/>
      <c r="C12" s="3"/>
      <c r="D12" s="3"/>
      <c r="F12" s="25"/>
      <c r="I12" s="17"/>
      <c r="J12" s="17"/>
      <c r="K12" s="17"/>
      <c r="L12" s="17"/>
    </row>
    <row r="13" spans="1:12" ht="54.75" customHeight="1" thickBot="1" x14ac:dyDescent="0.5">
      <c r="A13" s="6" t="s">
        <v>7</v>
      </c>
      <c r="B13" s="7" t="s">
        <v>8</v>
      </c>
      <c r="C13" s="7"/>
      <c r="D13" s="7"/>
      <c r="E13" s="8"/>
      <c r="F13" s="24" t="s">
        <v>22</v>
      </c>
      <c r="I13" s="17"/>
      <c r="J13" s="17" t="s">
        <v>27</v>
      </c>
      <c r="K13" s="27">
        <v>246.8</v>
      </c>
      <c r="L13" s="17"/>
    </row>
    <row r="14" spans="1:12" ht="18" thickBot="1" x14ac:dyDescent="0.5">
      <c r="A14" s="4"/>
      <c r="B14" s="3"/>
      <c r="C14" s="3"/>
      <c r="D14" s="3"/>
      <c r="F14" s="25"/>
      <c r="I14" s="17"/>
      <c r="J14" s="17" t="s">
        <v>28</v>
      </c>
      <c r="K14" s="27">
        <v>1069.1400000000001</v>
      </c>
      <c r="L14" s="17"/>
    </row>
    <row r="15" spans="1:12" ht="38.65" customHeight="1" thickBot="1" x14ac:dyDescent="0.5">
      <c r="A15" s="6" t="s">
        <v>9</v>
      </c>
      <c r="B15" s="7" t="s">
        <v>10</v>
      </c>
      <c r="C15" s="7"/>
      <c r="D15" s="7"/>
      <c r="E15" s="8"/>
      <c r="F15" s="24" t="s">
        <v>21</v>
      </c>
      <c r="I15" s="17"/>
      <c r="J15" s="17"/>
      <c r="K15" s="27"/>
      <c r="L15" s="17"/>
    </row>
    <row r="16" spans="1:12" ht="18" thickBot="1" x14ac:dyDescent="0.5">
      <c r="A16" s="4"/>
      <c r="B16" s="3"/>
      <c r="C16" s="3"/>
      <c r="D16" s="3"/>
      <c r="F16" s="25"/>
      <c r="I16" s="17"/>
      <c r="J16" s="17"/>
      <c r="K16" s="27"/>
      <c r="L16" s="17"/>
    </row>
    <row r="17" spans="1:12" ht="38.25" customHeight="1" thickBot="1" x14ac:dyDescent="0.5">
      <c r="A17" s="6" t="s">
        <v>11</v>
      </c>
      <c r="B17" s="7" t="s">
        <v>12</v>
      </c>
      <c r="C17" s="7"/>
      <c r="D17" s="7"/>
      <c r="E17" s="8"/>
      <c r="F17" s="26">
        <v>16000</v>
      </c>
      <c r="I17" s="17"/>
      <c r="J17" s="17"/>
      <c r="K17" s="27">
        <f>((F17/365)*30)*0.5</f>
        <v>657.53424657534242</v>
      </c>
      <c r="L17" s="17"/>
    </row>
    <row r="18" spans="1:12" x14ac:dyDescent="0.45">
      <c r="A18" s="5"/>
      <c r="B18" s="3"/>
      <c r="C18" s="3"/>
      <c r="D18" s="3"/>
      <c r="I18" s="17"/>
      <c r="J18" s="17"/>
      <c r="K18" s="27">
        <f>(K17*0.1952)+(K17*0.08)+(K17*0.0245)+(K17*0.0167)+(K17*0.0245)</f>
        <v>224.15342465753423</v>
      </c>
      <c r="L18" s="27">
        <f>IF(J11=1,K18,K14)</f>
        <v>224.15342465753423</v>
      </c>
    </row>
    <row r="19" spans="1:12" x14ac:dyDescent="0.45">
      <c r="A19" s="5"/>
      <c r="B19" s="3"/>
      <c r="C19" s="3"/>
      <c r="D19" s="3"/>
      <c r="I19" s="17"/>
      <c r="J19" s="17" t="s">
        <v>29</v>
      </c>
      <c r="K19" s="27">
        <f>IF(L18&gt;K14,K14,IF(L18&lt;K13,K13,L18))</f>
        <v>246.8</v>
      </c>
      <c r="L19" s="17"/>
    </row>
    <row r="20" spans="1:12" ht="17.649999999999999" thickBot="1" x14ac:dyDescent="0.5">
      <c r="I20" s="17"/>
      <c r="J20" s="17"/>
      <c r="K20" s="27"/>
      <c r="L20" s="17"/>
    </row>
    <row r="21" spans="1:12" ht="86.25" x14ac:dyDescent="0.45">
      <c r="B21" s="12" t="s">
        <v>13</v>
      </c>
      <c r="C21" s="13" t="s">
        <v>14</v>
      </c>
      <c r="D21" s="14" t="s">
        <v>15</v>
      </c>
      <c r="I21" s="17"/>
      <c r="J21" s="17"/>
      <c r="K21" s="28" t="s">
        <v>32</v>
      </c>
      <c r="L21" s="17"/>
    </row>
    <row r="22" spans="1:12" x14ac:dyDescent="0.45">
      <c r="B22" s="15" t="s">
        <v>16</v>
      </c>
      <c r="C22" s="22">
        <f>(12*375)+K22</f>
        <v>5980.8</v>
      </c>
      <c r="D22" s="23">
        <f>C22-(3874.92+((C22-4500)*0.18))</f>
        <v>1839.3360000000002</v>
      </c>
      <c r="I22" s="17"/>
      <c r="J22" s="27"/>
      <c r="K22" s="27">
        <f>IF(J7=1,IF(J9=1,(6*K13),(6*K19)),IF(J9=1,(12*K13),(12*K19)))</f>
        <v>1480.8000000000002</v>
      </c>
      <c r="L22" s="27"/>
    </row>
    <row r="23" spans="1:12" x14ac:dyDescent="0.45">
      <c r="B23" s="15" t="s">
        <v>17</v>
      </c>
      <c r="C23" s="22">
        <f>(12*375)+K23</f>
        <v>7461.6</v>
      </c>
      <c r="D23" s="23">
        <f t="shared" ref="D23:D26" si="0">C23-(3874.92+((C23-4500)*0.18))</f>
        <v>3053.5920000000006</v>
      </c>
      <c r="I23" s="17"/>
      <c r="J23" s="27"/>
      <c r="K23" s="27">
        <f>IF(J9=1,(12*K13),(12*K19))</f>
        <v>2961.6000000000004</v>
      </c>
      <c r="L23" s="27"/>
    </row>
    <row r="24" spans="1:12" x14ac:dyDescent="0.45">
      <c r="B24" s="15" t="s">
        <v>18</v>
      </c>
      <c r="C24" s="22">
        <f>(12*375)+K24</f>
        <v>7461.6</v>
      </c>
      <c r="D24" s="23">
        <f t="shared" si="0"/>
        <v>3053.5920000000006</v>
      </c>
      <c r="I24" s="17"/>
      <c r="J24" s="27"/>
      <c r="K24" s="27">
        <f>IF(J7=1,IF(J9=1,(6*K13)+(6*K19),(12*K19)),12*K19)</f>
        <v>2961.6000000000004</v>
      </c>
      <c r="L24" s="27"/>
    </row>
    <row r="25" spans="1:12" x14ac:dyDescent="0.45">
      <c r="B25" s="15" t="s">
        <v>19</v>
      </c>
      <c r="C25" s="22">
        <f>(12*375)+K25</f>
        <v>7461.6</v>
      </c>
      <c r="D25" s="23">
        <f t="shared" si="0"/>
        <v>3053.5920000000006</v>
      </c>
      <c r="I25" s="17"/>
      <c r="J25" s="27"/>
      <c r="K25" s="27">
        <f>12*K19</f>
        <v>2961.6000000000004</v>
      </c>
      <c r="L25" s="27"/>
    </row>
    <row r="26" spans="1:12" ht="17.649999999999999" thickBot="1" x14ac:dyDescent="0.5">
      <c r="B26" s="16" t="s">
        <v>20</v>
      </c>
      <c r="C26" s="22">
        <f>(12*375)+K26</f>
        <v>7461.6</v>
      </c>
      <c r="D26" s="23">
        <f t="shared" si="0"/>
        <v>3053.5920000000006</v>
      </c>
      <c r="I26" s="17"/>
      <c r="J26" s="27"/>
      <c r="K26" s="27">
        <f>12*K19</f>
        <v>2961.6000000000004</v>
      </c>
      <c r="L26" s="27"/>
    </row>
    <row r="27" spans="1:12" x14ac:dyDescent="0.45">
      <c r="I27" s="17"/>
      <c r="J27" s="17"/>
      <c r="K27" s="17"/>
      <c r="L27" s="17"/>
    </row>
    <row r="28" spans="1:12" ht="17.649999999999999" thickBot="1" x14ac:dyDescent="0.5">
      <c r="I28" s="17"/>
      <c r="J28" s="17"/>
      <c r="K28" s="17"/>
      <c r="L28" s="17"/>
    </row>
    <row r="29" spans="1:12" ht="18" thickBot="1" x14ac:dyDescent="0.5">
      <c r="A29" s="1" t="s">
        <v>23</v>
      </c>
      <c r="B29" s="1"/>
      <c r="C29" s="1"/>
      <c r="D29" s="20">
        <f>SUM(C22:C26)</f>
        <v>35827.199999999997</v>
      </c>
      <c r="I29" s="17"/>
      <c r="J29" s="17"/>
      <c r="K29" s="17"/>
      <c r="L29" s="17"/>
    </row>
    <row r="30" spans="1:12" ht="17.649999999999999" thickBot="1" x14ac:dyDescent="0.5">
      <c r="D30" s="21"/>
      <c r="I30" s="17"/>
      <c r="J30" s="17"/>
      <c r="K30" s="17"/>
      <c r="L30" s="17"/>
    </row>
    <row r="31" spans="1:12" ht="43.15" customHeight="1" thickBot="1" x14ac:dyDescent="0.5">
      <c r="A31" s="1" t="s">
        <v>24</v>
      </c>
      <c r="B31" s="1"/>
      <c r="C31" s="1"/>
      <c r="D31" s="20">
        <f>SUM(D22:D26)</f>
        <v>14053.704000000002</v>
      </c>
      <c r="I31" s="17"/>
      <c r="J31" s="17"/>
      <c r="K31" s="17"/>
      <c r="L31" s="17"/>
    </row>
    <row r="34" spans="1:6" ht="34.5" customHeight="1" x14ac:dyDescent="0.45">
      <c r="A34" s="18" t="s">
        <v>25</v>
      </c>
      <c r="B34" s="18"/>
      <c r="C34" s="18"/>
      <c r="D34" s="18"/>
      <c r="E34" s="18"/>
      <c r="F34" s="18"/>
    </row>
    <row r="35" spans="1:6" x14ac:dyDescent="0.45">
      <c r="A35" s="19"/>
      <c r="B35" s="19"/>
      <c r="C35" s="19"/>
      <c r="D35" s="19"/>
      <c r="E35" s="19"/>
      <c r="F35" s="19"/>
    </row>
    <row r="36" spans="1:6" ht="54.75" customHeight="1" x14ac:dyDescent="0.45">
      <c r="A36" s="18" t="s">
        <v>26</v>
      </c>
      <c r="B36" s="18"/>
      <c r="C36" s="18"/>
      <c r="D36" s="18"/>
      <c r="E36" s="18"/>
      <c r="F36" s="18"/>
    </row>
  </sheetData>
  <mergeCells count="12">
    <mergeCell ref="B15:D15"/>
    <mergeCell ref="B17:D17"/>
    <mergeCell ref="A29:C29"/>
    <mergeCell ref="A31:C31"/>
    <mergeCell ref="A34:F34"/>
    <mergeCell ref="A36:F36"/>
    <mergeCell ref="B7:D7"/>
    <mergeCell ref="A5:F5"/>
    <mergeCell ref="A2:F2"/>
    <mergeCell ref="B9:D9"/>
    <mergeCell ref="B11:D11"/>
    <mergeCell ref="B13:D13"/>
  </mergeCells>
  <dataValidations count="1">
    <dataValidation type="list" allowBlank="1" showInputMessage="1" showErrorMessage="1" sqref="F7 F9 F11 F13 F15" xr:uid="{D168C3DD-D9D0-4EB0-9B9B-F0FF253F7C5F}">
      <formula1>$K$9:$K$10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KALKULATOR ZUS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Sekuła</dc:creator>
  <cp:lastModifiedBy>Robert Sekuła</cp:lastModifiedBy>
  <dcterms:created xsi:type="dcterms:W3CDTF">2015-06-05T18:19:34Z</dcterms:created>
  <dcterms:modified xsi:type="dcterms:W3CDTF">2020-01-11T12:27:19Z</dcterms:modified>
</cp:coreProperties>
</file>