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C854CF00-6A0D-4B56-8367-F7A045F78A9A}" xr6:coauthVersionLast="45" xr6:coauthVersionMax="45" xr10:uidLastSave="{00000000-0000-0000-0000-000000000000}"/>
  <bookViews>
    <workbookView xWindow="-98" yWindow="-98" windowWidth="22695" windowHeight="14595" xr2:uid="{00000000-000D-0000-FFFF-FFFF00000000}"/>
  </bookViews>
  <sheets>
    <sheet name="TYTUŁ" sheetId="1" r:id="rId1"/>
    <sheet name="Założenia" sheetId="6" r:id="rId2"/>
    <sheet name="2016" sheetId="2" r:id="rId3"/>
    <sheet name="2017" sheetId="3" r:id="rId4"/>
    <sheet name="2018" sheetId="4" r:id="rId5"/>
    <sheet name="2019" sheetId="10" r:id="rId6"/>
    <sheet name="2020" sheetId="12" r:id="rId7"/>
    <sheet name="2021" sheetId="11" r:id="rId8"/>
    <sheet name="2022" sheetId="9" r:id="rId9"/>
    <sheet name="2023" sheetId="14" r:id="rId10"/>
    <sheet name="2024" sheetId="13" r:id="rId11"/>
    <sheet name="2025" sheetId="5" r:id="rId12"/>
    <sheet name="Co i jak księgujemy" sheetId="15" r:id="rId13"/>
    <sheet name="DANE" sheetId="7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8" i="5" l="1"/>
  <c r="F238" i="13"/>
  <c r="F238" i="14"/>
  <c r="F238" i="9"/>
  <c r="F238" i="11"/>
  <c r="F238" i="12"/>
  <c r="F238" i="10"/>
  <c r="F238" i="4"/>
  <c r="F238" i="3"/>
  <c r="G211" i="5" l="1"/>
  <c r="F211" i="5"/>
  <c r="G158" i="5"/>
  <c r="F158" i="5"/>
  <c r="G105" i="5"/>
  <c r="F105" i="5"/>
  <c r="G211" i="13"/>
  <c r="F211" i="13"/>
  <c r="G158" i="13"/>
  <c r="F158" i="13"/>
  <c r="F106" i="13"/>
  <c r="F107" i="13" s="1"/>
  <c r="F159" i="13" s="1"/>
  <c r="F160" i="13" s="1"/>
  <c r="F212" i="13" s="1"/>
  <c r="F213" i="13" s="1"/>
  <c r="G105" i="13"/>
  <c r="F105" i="13"/>
  <c r="G211" i="14"/>
  <c r="F211" i="14"/>
  <c r="G158" i="14"/>
  <c r="F158" i="14"/>
  <c r="G105" i="14"/>
  <c r="F105" i="14"/>
  <c r="G211" i="9"/>
  <c r="F211" i="9"/>
  <c r="G158" i="9"/>
  <c r="F158" i="9"/>
  <c r="F106" i="9"/>
  <c r="G105" i="9"/>
  <c r="F105" i="9"/>
  <c r="G211" i="11"/>
  <c r="F211" i="11"/>
  <c r="G158" i="11"/>
  <c r="F158" i="11"/>
  <c r="G105" i="11"/>
  <c r="F105" i="11"/>
  <c r="G211" i="12"/>
  <c r="F211" i="12"/>
  <c r="G158" i="12"/>
  <c r="F158" i="12"/>
  <c r="F106" i="12"/>
  <c r="F107" i="12" s="1"/>
  <c r="F159" i="12" s="1"/>
  <c r="F160" i="12" s="1"/>
  <c r="F212" i="12" s="1"/>
  <c r="F213" i="12" s="1"/>
  <c r="G105" i="12"/>
  <c r="F105" i="12"/>
  <c r="G211" i="10"/>
  <c r="F211" i="10"/>
  <c r="G158" i="10"/>
  <c r="F158" i="10"/>
  <c r="G105" i="10"/>
  <c r="F105" i="10"/>
  <c r="G211" i="4"/>
  <c r="F211" i="4"/>
  <c r="G158" i="4"/>
  <c r="F158" i="4"/>
  <c r="F106" i="4"/>
  <c r="G105" i="4"/>
  <c r="F105" i="4"/>
  <c r="G211" i="3"/>
  <c r="F211" i="3"/>
  <c r="G158" i="3"/>
  <c r="F158" i="3"/>
  <c r="G105" i="3"/>
  <c r="F105" i="3"/>
  <c r="G52" i="5"/>
  <c r="G54" i="5" s="1"/>
  <c r="G106" i="5" s="1"/>
  <c r="F52" i="5"/>
  <c r="F54" i="5" s="1"/>
  <c r="F106" i="5" s="1"/>
  <c r="F107" i="5" s="1"/>
  <c r="F159" i="5" s="1"/>
  <c r="F160" i="5" s="1"/>
  <c r="F212" i="5" s="1"/>
  <c r="F213" i="5" s="1"/>
  <c r="G52" i="13"/>
  <c r="G54" i="13" s="1"/>
  <c r="G106" i="13" s="1"/>
  <c r="G107" i="13" s="1"/>
  <c r="G159" i="13" s="1"/>
  <c r="G160" i="13" s="1"/>
  <c r="G212" i="13" s="1"/>
  <c r="G213" i="13" s="1"/>
  <c r="F52" i="13"/>
  <c r="F54" i="13" s="1"/>
  <c r="G52" i="14"/>
  <c r="G54" i="14" s="1"/>
  <c r="G106" i="14" s="1"/>
  <c r="G107" i="14" s="1"/>
  <c r="G159" i="14" s="1"/>
  <c r="F52" i="14"/>
  <c r="F54" i="14" s="1"/>
  <c r="F106" i="14" s="1"/>
  <c r="F107" i="14" s="1"/>
  <c r="F159" i="14" s="1"/>
  <c r="F160" i="14" s="1"/>
  <c r="F212" i="14" s="1"/>
  <c r="F213" i="14" s="1"/>
  <c r="G52" i="9"/>
  <c r="G54" i="9" s="1"/>
  <c r="G106" i="9" s="1"/>
  <c r="G107" i="9" s="1"/>
  <c r="G159" i="9" s="1"/>
  <c r="G160" i="9" s="1"/>
  <c r="G212" i="9" s="1"/>
  <c r="G213" i="9" s="1"/>
  <c r="F52" i="9"/>
  <c r="F54" i="9" s="1"/>
  <c r="G52" i="11"/>
  <c r="G54" i="11" s="1"/>
  <c r="G106" i="11" s="1"/>
  <c r="F52" i="11"/>
  <c r="F54" i="11" s="1"/>
  <c r="F106" i="11" s="1"/>
  <c r="F107" i="11" s="1"/>
  <c r="F159" i="11" s="1"/>
  <c r="F160" i="11" s="1"/>
  <c r="F212" i="11" s="1"/>
  <c r="F213" i="11" s="1"/>
  <c r="G52" i="12"/>
  <c r="G54" i="12" s="1"/>
  <c r="G106" i="12" s="1"/>
  <c r="G107" i="12" s="1"/>
  <c r="G159" i="12" s="1"/>
  <c r="G160" i="12" s="1"/>
  <c r="G212" i="12" s="1"/>
  <c r="G213" i="12" s="1"/>
  <c r="F52" i="12"/>
  <c r="F54" i="12" s="1"/>
  <c r="G52" i="10"/>
  <c r="G54" i="10" s="1"/>
  <c r="G106" i="10" s="1"/>
  <c r="G107" i="10" s="1"/>
  <c r="G159" i="10" s="1"/>
  <c r="F52" i="10"/>
  <c r="F54" i="10" s="1"/>
  <c r="F106" i="10" s="1"/>
  <c r="F107" i="10" s="1"/>
  <c r="F159" i="10" s="1"/>
  <c r="F160" i="10" s="1"/>
  <c r="F212" i="10" s="1"/>
  <c r="F213" i="10" s="1"/>
  <c r="G52" i="4"/>
  <c r="G54" i="4" s="1"/>
  <c r="G106" i="4" s="1"/>
  <c r="G107" i="4" s="1"/>
  <c r="G159" i="4" s="1"/>
  <c r="G160" i="4" s="1"/>
  <c r="G212" i="4" s="1"/>
  <c r="G213" i="4" s="1"/>
  <c r="F52" i="4"/>
  <c r="F54" i="4" s="1"/>
  <c r="G52" i="3"/>
  <c r="G54" i="3" s="1"/>
  <c r="G106" i="3" s="1"/>
  <c r="F52" i="3"/>
  <c r="F54" i="3" s="1"/>
  <c r="F106" i="3" s="1"/>
  <c r="F107" i="3" s="1"/>
  <c r="F159" i="3" s="1"/>
  <c r="F160" i="3" s="1"/>
  <c r="F212" i="3" s="1"/>
  <c r="F213" i="3" s="1"/>
  <c r="G107" i="3" l="1"/>
  <c r="G159" i="3" s="1"/>
  <c r="G160" i="3" s="1"/>
  <c r="G212" i="3" s="1"/>
  <c r="G213" i="3" s="1"/>
  <c r="G160" i="10"/>
  <c r="G212" i="10" s="1"/>
  <c r="G213" i="10" s="1"/>
  <c r="G107" i="11"/>
  <c r="G159" i="11" s="1"/>
  <c r="G160" i="11" s="1"/>
  <c r="G212" i="11" s="1"/>
  <c r="G213" i="11" s="1"/>
  <c r="G160" i="14"/>
  <c r="G212" i="14" s="1"/>
  <c r="G107" i="5"/>
  <c r="G159" i="5" s="1"/>
  <c r="G160" i="5" s="1"/>
  <c r="G212" i="5" s="1"/>
  <c r="G213" i="5" s="1"/>
  <c r="F107" i="4"/>
  <c r="F159" i="4" s="1"/>
  <c r="F160" i="4" s="1"/>
  <c r="F212" i="4" s="1"/>
  <c r="F213" i="4" s="1"/>
  <c r="F107" i="9"/>
  <c r="F159" i="9" s="1"/>
  <c r="F160" i="9" s="1"/>
  <c r="F212" i="9" s="1"/>
  <c r="F213" i="9" s="1"/>
  <c r="G213" i="14"/>
  <c r="G211" i="2"/>
  <c r="F211" i="2"/>
  <c r="G158" i="2"/>
  <c r="F158" i="2"/>
  <c r="G105" i="2"/>
  <c r="F105" i="2"/>
  <c r="F237" i="2"/>
  <c r="F238" i="2" l="1"/>
  <c r="G52" i="2"/>
  <c r="G54" i="2" s="1"/>
  <c r="G106" i="2" s="1"/>
  <c r="G107" i="2" s="1"/>
  <c r="G159" i="2" s="1"/>
  <c r="G160" i="2" s="1"/>
  <c r="G212" i="2" s="1"/>
  <c r="G213" i="2" s="1"/>
  <c r="F52" i="2"/>
  <c r="F54" i="2" s="1"/>
  <c r="F106" i="2" s="1"/>
  <c r="F107" i="2" s="1"/>
  <c r="F159" i="2" s="1"/>
  <c r="F160" i="2" s="1"/>
  <c r="F212" i="2" s="1"/>
  <c r="F213" i="2" s="1"/>
  <c r="F264" i="5" l="1"/>
  <c r="N34" i="6" s="1"/>
  <c r="F263" i="5"/>
  <c r="N33" i="6" s="1"/>
  <c r="F262" i="5"/>
  <c r="N32" i="6" s="1"/>
  <c r="F261" i="5"/>
  <c r="N31" i="6" s="1"/>
  <c r="F260" i="5"/>
  <c r="N30" i="6" s="1"/>
  <c r="F259" i="5"/>
  <c r="N29" i="6" s="1"/>
  <c r="F258" i="5"/>
  <c r="N28" i="6" s="1"/>
  <c r="F257" i="5"/>
  <c r="N27" i="6" s="1"/>
  <c r="F256" i="5"/>
  <c r="N26" i="6" s="1"/>
  <c r="F255" i="5"/>
  <c r="N25" i="6" s="1"/>
  <c r="F254" i="5"/>
  <c r="N24" i="6" s="1"/>
  <c r="F253" i="5"/>
  <c r="N23" i="6" s="1"/>
  <c r="F252" i="5"/>
  <c r="N22" i="6" s="1"/>
  <c r="F251" i="5"/>
  <c r="N21" i="6" s="1"/>
  <c r="F250" i="5"/>
  <c r="N20" i="6" s="1"/>
  <c r="F249" i="5"/>
  <c r="N19" i="6" s="1"/>
  <c r="F248" i="5"/>
  <c r="N18" i="6" s="1"/>
  <c r="F247" i="5"/>
  <c r="N17" i="6" s="1"/>
  <c r="F246" i="5"/>
  <c r="N16" i="6" s="1"/>
  <c r="F245" i="5"/>
  <c r="N15" i="6" s="1"/>
  <c r="F244" i="5"/>
  <c r="N14" i="6" s="1"/>
  <c r="F243" i="5"/>
  <c r="N13" i="6" s="1"/>
  <c r="F242" i="5"/>
  <c r="N12" i="6" s="1"/>
  <c r="F241" i="5"/>
  <c r="N11" i="6" s="1"/>
  <c r="F240" i="5"/>
  <c r="N10" i="6" s="1"/>
  <c r="F239" i="5"/>
  <c r="N9" i="6" s="1"/>
  <c r="N8" i="6"/>
  <c r="F237" i="5"/>
  <c r="N7" i="6" s="1"/>
  <c r="G230" i="5"/>
  <c r="F230" i="5"/>
  <c r="G229" i="5"/>
  <c r="F229" i="5"/>
  <c r="G228" i="5"/>
  <c r="F228" i="5"/>
  <c r="G227" i="5"/>
  <c r="F227" i="5"/>
  <c r="G226" i="5"/>
  <c r="F226" i="5"/>
  <c r="G225" i="5"/>
  <c r="F225" i="5"/>
  <c r="G224" i="5"/>
  <c r="F224" i="5"/>
  <c r="G223" i="5"/>
  <c r="F223" i="5"/>
  <c r="G222" i="5"/>
  <c r="F222" i="5"/>
  <c r="G221" i="5"/>
  <c r="F221" i="5"/>
  <c r="G220" i="5"/>
  <c r="F220" i="5"/>
  <c r="G219" i="5"/>
  <c r="F219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F264" i="13"/>
  <c r="M34" i="6" s="1"/>
  <c r="F263" i="13"/>
  <c r="M33" i="6" s="1"/>
  <c r="F262" i="13"/>
  <c r="M32" i="6" s="1"/>
  <c r="F261" i="13"/>
  <c r="M31" i="6" s="1"/>
  <c r="F260" i="13"/>
  <c r="M30" i="6" s="1"/>
  <c r="F259" i="13"/>
  <c r="M29" i="6" s="1"/>
  <c r="F258" i="13"/>
  <c r="M28" i="6" s="1"/>
  <c r="F257" i="13"/>
  <c r="M27" i="6" s="1"/>
  <c r="F256" i="13"/>
  <c r="M26" i="6" s="1"/>
  <c r="F255" i="13"/>
  <c r="M25" i="6" s="1"/>
  <c r="F254" i="13"/>
  <c r="M24" i="6" s="1"/>
  <c r="F253" i="13"/>
  <c r="M23" i="6" s="1"/>
  <c r="F252" i="13"/>
  <c r="M22" i="6" s="1"/>
  <c r="F251" i="13"/>
  <c r="M21" i="6" s="1"/>
  <c r="F250" i="13"/>
  <c r="M20" i="6" s="1"/>
  <c r="F249" i="13"/>
  <c r="M19" i="6" s="1"/>
  <c r="F248" i="13"/>
  <c r="M18" i="6" s="1"/>
  <c r="F247" i="13"/>
  <c r="M17" i="6" s="1"/>
  <c r="F246" i="13"/>
  <c r="M16" i="6" s="1"/>
  <c r="F245" i="13"/>
  <c r="M15" i="6" s="1"/>
  <c r="F244" i="13"/>
  <c r="M14" i="6" s="1"/>
  <c r="F243" i="13"/>
  <c r="M13" i="6" s="1"/>
  <c r="F242" i="13"/>
  <c r="M12" i="6" s="1"/>
  <c r="F241" i="13"/>
  <c r="M11" i="6" s="1"/>
  <c r="F240" i="13"/>
  <c r="M10" i="6" s="1"/>
  <c r="F239" i="13"/>
  <c r="M9" i="6" s="1"/>
  <c r="M8" i="6"/>
  <c r="F237" i="13"/>
  <c r="M7" i="6" s="1"/>
  <c r="G230" i="13"/>
  <c r="F230" i="13"/>
  <c r="G229" i="13"/>
  <c r="F229" i="13"/>
  <c r="G228" i="13"/>
  <c r="F228" i="13"/>
  <c r="G227" i="13"/>
  <c r="F227" i="13"/>
  <c r="G226" i="13"/>
  <c r="F226" i="13"/>
  <c r="G225" i="13"/>
  <c r="F225" i="13"/>
  <c r="G224" i="13"/>
  <c r="F224" i="13"/>
  <c r="G223" i="13"/>
  <c r="F223" i="13"/>
  <c r="G222" i="13"/>
  <c r="F222" i="13"/>
  <c r="G221" i="13"/>
  <c r="F221" i="13"/>
  <c r="G220" i="13"/>
  <c r="F220" i="13"/>
  <c r="G219" i="13"/>
  <c r="F219" i="13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F264" i="14"/>
  <c r="L34" i="6" s="1"/>
  <c r="F263" i="14"/>
  <c r="L33" i="6" s="1"/>
  <c r="F262" i="14"/>
  <c r="L32" i="6" s="1"/>
  <c r="F261" i="14"/>
  <c r="L31" i="6" s="1"/>
  <c r="F260" i="14"/>
  <c r="L30" i="6" s="1"/>
  <c r="F259" i="14"/>
  <c r="L29" i="6" s="1"/>
  <c r="F258" i="14"/>
  <c r="L28" i="6" s="1"/>
  <c r="F257" i="14"/>
  <c r="L27" i="6" s="1"/>
  <c r="F256" i="14"/>
  <c r="L26" i="6" s="1"/>
  <c r="F255" i="14"/>
  <c r="L25" i="6" s="1"/>
  <c r="F254" i="14"/>
  <c r="L24" i="6" s="1"/>
  <c r="F253" i="14"/>
  <c r="L23" i="6" s="1"/>
  <c r="F252" i="14"/>
  <c r="L22" i="6" s="1"/>
  <c r="F251" i="14"/>
  <c r="L21" i="6" s="1"/>
  <c r="F250" i="14"/>
  <c r="L20" i="6" s="1"/>
  <c r="F249" i="14"/>
  <c r="L19" i="6" s="1"/>
  <c r="F248" i="14"/>
  <c r="L18" i="6" s="1"/>
  <c r="F247" i="14"/>
  <c r="L17" i="6" s="1"/>
  <c r="F246" i="14"/>
  <c r="L16" i="6" s="1"/>
  <c r="F245" i="14"/>
  <c r="L15" i="6" s="1"/>
  <c r="F244" i="14"/>
  <c r="L14" i="6" s="1"/>
  <c r="F243" i="14"/>
  <c r="L13" i="6" s="1"/>
  <c r="F242" i="14"/>
  <c r="L12" i="6" s="1"/>
  <c r="F241" i="14"/>
  <c r="L11" i="6" s="1"/>
  <c r="F240" i="14"/>
  <c r="L10" i="6" s="1"/>
  <c r="F239" i="14"/>
  <c r="L9" i="6" s="1"/>
  <c r="L8" i="6"/>
  <c r="F237" i="14"/>
  <c r="L7" i="6" s="1"/>
  <c r="G230" i="14"/>
  <c r="F230" i="14"/>
  <c r="G229" i="14"/>
  <c r="F229" i="14"/>
  <c r="G228" i="14"/>
  <c r="F228" i="14"/>
  <c r="G227" i="14"/>
  <c r="F227" i="14"/>
  <c r="G226" i="14"/>
  <c r="F226" i="14"/>
  <c r="G225" i="14"/>
  <c r="F225" i="14"/>
  <c r="G224" i="14"/>
  <c r="F224" i="14"/>
  <c r="G223" i="14"/>
  <c r="F223" i="14"/>
  <c r="G222" i="14"/>
  <c r="F222" i="14"/>
  <c r="G221" i="14"/>
  <c r="F221" i="14"/>
  <c r="G220" i="14"/>
  <c r="F220" i="14"/>
  <c r="G219" i="14"/>
  <c r="F219" i="14"/>
  <c r="A3" i="14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F264" i="9"/>
  <c r="K34" i="6" s="1"/>
  <c r="F263" i="9"/>
  <c r="K33" i="6" s="1"/>
  <c r="F262" i="9"/>
  <c r="K32" i="6" s="1"/>
  <c r="F261" i="9"/>
  <c r="K31" i="6" s="1"/>
  <c r="F260" i="9"/>
  <c r="K30" i="6" s="1"/>
  <c r="F259" i="9"/>
  <c r="K29" i="6" s="1"/>
  <c r="F258" i="9"/>
  <c r="K28" i="6" s="1"/>
  <c r="F257" i="9"/>
  <c r="K27" i="6" s="1"/>
  <c r="F256" i="9"/>
  <c r="K26" i="6" s="1"/>
  <c r="F255" i="9"/>
  <c r="K25" i="6" s="1"/>
  <c r="F254" i="9"/>
  <c r="K24" i="6" s="1"/>
  <c r="F253" i="9"/>
  <c r="K23" i="6" s="1"/>
  <c r="F252" i="9"/>
  <c r="K22" i="6" s="1"/>
  <c r="F251" i="9"/>
  <c r="K21" i="6" s="1"/>
  <c r="F250" i="9"/>
  <c r="K20" i="6" s="1"/>
  <c r="F249" i="9"/>
  <c r="K19" i="6" s="1"/>
  <c r="F248" i="9"/>
  <c r="K18" i="6" s="1"/>
  <c r="F247" i="9"/>
  <c r="K17" i="6" s="1"/>
  <c r="F246" i="9"/>
  <c r="K16" i="6" s="1"/>
  <c r="F245" i="9"/>
  <c r="K15" i="6" s="1"/>
  <c r="F244" i="9"/>
  <c r="K14" i="6" s="1"/>
  <c r="F243" i="9"/>
  <c r="K13" i="6" s="1"/>
  <c r="F242" i="9"/>
  <c r="K12" i="6" s="1"/>
  <c r="F241" i="9"/>
  <c r="K11" i="6" s="1"/>
  <c r="F240" i="9"/>
  <c r="K10" i="6" s="1"/>
  <c r="F239" i="9"/>
  <c r="K9" i="6" s="1"/>
  <c r="K8" i="6"/>
  <c r="F237" i="9"/>
  <c r="K7" i="6" s="1"/>
  <c r="G230" i="9"/>
  <c r="F230" i="9"/>
  <c r="G229" i="9"/>
  <c r="F229" i="9"/>
  <c r="G228" i="9"/>
  <c r="F228" i="9"/>
  <c r="G227" i="9"/>
  <c r="F227" i="9"/>
  <c r="G226" i="9"/>
  <c r="F226" i="9"/>
  <c r="G225" i="9"/>
  <c r="F225" i="9"/>
  <c r="G224" i="9"/>
  <c r="F224" i="9"/>
  <c r="G223" i="9"/>
  <c r="F223" i="9"/>
  <c r="G222" i="9"/>
  <c r="F222" i="9"/>
  <c r="G221" i="9"/>
  <c r="F221" i="9"/>
  <c r="G220" i="9"/>
  <c r="F220" i="9"/>
  <c r="G219" i="9"/>
  <c r="F219" i="9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F264" i="11"/>
  <c r="J34" i="6" s="1"/>
  <c r="F263" i="11"/>
  <c r="J33" i="6" s="1"/>
  <c r="F262" i="11"/>
  <c r="J32" i="6" s="1"/>
  <c r="F261" i="11"/>
  <c r="J31" i="6" s="1"/>
  <c r="F260" i="11"/>
  <c r="J30" i="6" s="1"/>
  <c r="F259" i="11"/>
  <c r="J29" i="6" s="1"/>
  <c r="F258" i="11"/>
  <c r="J28" i="6" s="1"/>
  <c r="F257" i="11"/>
  <c r="J27" i="6" s="1"/>
  <c r="F256" i="11"/>
  <c r="J26" i="6" s="1"/>
  <c r="F255" i="11"/>
  <c r="J25" i="6" s="1"/>
  <c r="F254" i="11"/>
  <c r="J24" i="6" s="1"/>
  <c r="F253" i="11"/>
  <c r="J23" i="6" s="1"/>
  <c r="F252" i="11"/>
  <c r="J22" i="6" s="1"/>
  <c r="F251" i="11"/>
  <c r="J21" i="6" s="1"/>
  <c r="F250" i="11"/>
  <c r="J20" i="6" s="1"/>
  <c r="F249" i="11"/>
  <c r="J19" i="6" s="1"/>
  <c r="F248" i="11"/>
  <c r="J18" i="6" s="1"/>
  <c r="F247" i="11"/>
  <c r="J17" i="6" s="1"/>
  <c r="F246" i="11"/>
  <c r="J16" i="6" s="1"/>
  <c r="F245" i="11"/>
  <c r="J15" i="6" s="1"/>
  <c r="F244" i="11"/>
  <c r="J14" i="6" s="1"/>
  <c r="F243" i="11"/>
  <c r="J13" i="6" s="1"/>
  <c r="F242" i="11"/>
  <c r="J12" i="6" s="1"/>
  <c r="F241" i="11"/>
  <c r="J11" i="6" s="1"/>
  <c r="F240" i="11"/>
  <c r="J10" i="6" s="1"/>
  <c r="F239" i="11"/>
  <c r="J9" i="6" s="1"/>
  <c r="J8" i="6"/>
  <c r="F237" i="11"/>
  <c r="J7" i="6" s="1"/>
  <c r="G230" i="11"/>
  <c r="F230" i="11"/>
  <c r="G229" i="11"/>
  <c r="F229" i="11"/>
  <c r="G228" i="11"/>
  <c r="F228" i="11"/>
  <c r="G227" i="11"/>
  <c r="F227" i="11"/>
  <c r="G226" i="11"/>
  <c r="F226" i="11"/>
  <c r="G225" i="11"/>
  <c r="F225" i="11"/>
  <c r="G224" i="11"/>
  <c r="F224" i="11"/>
  <c r="G223" i="11"/>
  <c r="F223" i="11"/>
  <c r="G222" i="11"/>
  <c r="F222" i="11"/>
  <c r="G221" i="11"/>
  <c r="F221" i="11"/>
  <c r="G220" i="11"/>
  <c r="F220" i="11"/>
  <c r="G219" i="11"/>
  <c r="F219" i="11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F264" i="12"/>
  <c r="I34" i="6" s="1"/>
  <c r="F263" i="12"/>
  <c r="I33" i="6" s="1"/>
  <c r="F262" i="12"/>
  <c r="I32" i="6" s="1"/>
  <c r="F261" i="12"/>
  <c r="I31" i="6" s="1"/>
  <c r="F260" i="12"/>
  <c r="I30" i="6" s="1"/>
  <c r="F259" i="12"/>
  <c r="I29" i="6" s="1"/>
  <c r="F258" i="12"/>
  <c r="I28" i="6" s="1"/>
  <c r="F257" i="12"/>
  <c r="I27" i="6" s="1"/>
  <c r="F256" i="12"/>
  <c r="I26" i="6" s="1"/>
  <c r="F255" i="12"/>
  <c r="I25" i="6" s="1"/>
  <c r="F254" i="12"/>
  <c r="I24" i="6" s="1"/>
  <c r="F253" i="12"/>
  <c r="I23" i="6" s="1"/>
  <c r="F252" i="12"/>
  <c r="I22" i="6" s="1"/>
  <c r="F251" i="12"/>
  <c r="I21" i="6" s="1"/>
  <c r="F250" i="12"/>
  <c r="I20" i="6" s="1"/>
  <c r="F249" i="12"/>
  <c r="I19" i="6" s="1"/>
  <c r="F248" i="12"/>
  <c r="I18" i="6" s="1"/>
  <c r="F247" i="12"/>
  <c r="I17" i="6" s="1"/>
  <c r="F246" i="12"/>
  <c r="I16" i="6" s="1"/>
  <c r="F245" i="12"/>
  <c r="I15" i="6" s="1"/>
  <c r="F244" i="12"/>
  <c r="I14" i="6" s="1"/>
  <c r="F243" i="12"/>
  <c r="I13" i="6" s="1"/>
  <c r="F242" i="12"/>
  <c r="I12" i="6" s="1"/>
  <c r="F241" i="12"/>
  <c r="I11" i="6" s="1"/>
  <c r="F240" i="12"/>
  <c r="I10" i="6" s="1"/>
  <c r="F239" i="12"/>
  <c r="I9" i="6" s="1"/>
  <c r="I8" i="6"/>
  <c r="F237" i="12"/>
  <c r="I7" i="6" s="1"/>
  <c r="G230" i="12"/>
  <c r="F230" i="12"/>
  <c r="G229" i="12"/>
  <c r="F229" i="12"/>
  <c r="G228" i="12"/>
  <c r="F228" i="12"/>
  <c r="G227" i="12"/>
  <c r="F227" i="12"/>
  <c r="G226" i="12"/>
  <c r="F226" i="12"/>
  <c r="G225" i="12"/>
  <c r="F225" i="12"/>
  <c r="G224" i="12"/>
  <c r="F224" i="12"/>
  <c r="G223" i="12"/>
  <c r="F223" i="12"/>
  <c r="G222" i="12"/>
  <c r="F222" i="12"/>
  <c r="G221" i="12"/>
  <c r="F221" i="12"/>
  <c r="G220" i="12"/>
  <c r="F220" i="12"/>
  <c r="G219" i="12"/>
  <c r="F219" i="12"/>
  <c r="A3" i="12"/>
  <c r="A4" i="12" s="1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F264" i="10"/>
  <c r="H34" i="6" s="1"/>
  <c r="F263" i="10"/>
  <c r="H33" i="6" s="1"/>
  <c r="F262" i="10"/>
  <c r="H32" i="6" s="1"/>
  <c r="F261" i="10"/>
  <c r="H31" i="6" s="1"/>
  <c r="F260" i="10"/>
  <c r="H30" i="6" s="1"/>
  <c r="F259" i="10"/>
  <c r="H29" i="6" s="1"/>
  <c r="F258" i="10"/>
  <c r="H28" i="6" s="1"/>
  <c r="F257" i="10"/>
  <c r="H27" i="6" s="1"/>
  <c r="F256" i="10"/>
  <c r="H26" i="6" s="1"/>
  <c r="F255" i="10"/>
  <c r="H25" i="6" s="1"/>
  <c r="F254" i="10"/>
  <c r="H24" i="6" s="1"/>
  <c r="F253" i="10"/>
  <c r="H23" i="6" s="1"/>
  <c r="F252" i="10"/>
  <c r="H22" i="6" s="1"/>
  <c r="F251" i="10"/>
  <c r="H21" i="6" s="1"/>
  <c r="F250" i="10"/>
  <c r="H20" i="6" s="1"/>
  <c r="F249" i="10"/>
  <c r="H19" i="6" s="1"/>
  <c r="F248" i="10"/>
  <c r="H18" i="6" s="1"/>
  <c r="F247" i="10"/>
  <c r="H17" i="6" s="1"/>
  <c r="F246" i="10"/>
  <c r="H16" i="6" s="1"/>
  <c r="F245" i="10"/>
  <c r="H15" i="6" s="1"/>
  <c r="F244" i="10"/>
  <c r="H14" i="6" s="1"/>
  <c r="F243" i="10"/>
  <c r="H13" i="6" s="1"/>
  <c r="F242" i="10"/>
  <c r="H12" i="6" s="1"/>
  <c r="F241" i="10"/>
  <c r="H11" i="6" s="1"/>
  <c r="F240" i="10"/>
  <c r="H10" i="6" s="1"/>
  <c r="F239" i="10"/>
  <c r="H9" i="6" s="1"/>
  <c r="H8" i="6"/>
  <c r="F237" i="10"/>
  <c r="H7" i="6" s="1"/>
  <c r="G230" i="10"/>
  <c r="F230" i="10"/>
  <c r="G229" i="10"/>
  <c r="F229" i="10"/>
  <c r="G228" i="10"/>
  <c r="F228" i="10"/>
  <c r="G227" i="10"/>
  <c r="F227" i="10"/>
  <c r="G226" i="10"/>
  <c r="F226" i="10"/>
  <c r="G225" i="10"/>
  <c r="F225" i="10"/>
  <c r="G224" i="10"/>
  <c r="F224" i="10"/>
  <c r="G223" i="10"/>
  <c r="F223" i="10"/>
  <c r="G222" i="10"/>
  <c r="F222" i="10"/>
  <c r="G221" i="10"/>
  <c r="F221" i="10"/>
  <c r="G220" i="10"/>
  <c r="F220" i="10"/>
  <c r="G219" i="10"/>
  <c r="F219" i="10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F264" i="4"/>
  <c r="G34" i="6" s="1"/>
  <c r="F263" i="4"/>
  <c r="G33" i="6" s="1"/>
  <c r="F262" i="4"/>
  <c r="G32" i="6" s="1"/>
  <c r="F261" i="4"/>
  <c r="G31" i="6" s="1"/>
  <c r="F260" i="4"/>
  <c r="G30" i="6" s="1"/>
  <c r="F259" i="4"/>
  <c r="G29" i="6" s="1"/>
  <c r="F258" i="4"/>
  <c r="G28" i="6" s="1"/>
  <c r="F257" i="4"/>
  <c r="G27" i="6" s="1"/>
  <c r="F256" i="4"/>
  <c r="G26" i="6" s="1"/>
  <c r="F255" i="4"/>
  <c r="G25" i="6" s="1"/>
  <c r="F254" i="4"/>
  <c r="G24" i="6" s="1"/>
  <c r="F253" i="4"/>
  <c r="G23" i="6" s="1"/>
  <c r="F252" i="4"/>
  <c r="G22" i="6" s="1"/>
  <c r="F251" i="4"/>
  <c r="G21" i="6" s="1"/>
  <c r="F250" i="4"/>
  <c r="G20" i="6" s="1"/>
  <c r="F249" i="4"/>
  <c r="G19" i="6" s="1"/>
  <c r="F248" i="4"/>
  <c r="G18" i="6" s="1"/>
  <c r="F247" i="4"/>
  <c r="G17" i="6" s="1"/>
  <c r="F246" i="4"/>
  <c r="G16" i="6" s="1"/>
  <c r="F245" i="4"/>
  <c r="G15" i="6" s="1"/>
  <c r="F244" i="4"/>
  <c r="G14" i="6" s="1"/>
  <c r="F243" i="4"/>
  <c r="G13" i="6" s="1"/>
  <c r="F242" i="4"/>
  <c r="G12" i="6" s="1"/>
  <c r="F241" i="4"/>
  <c r="G11" i="6" s="1"/>
  <c r="F240" i="4"/>
  <c r="G10" i="6" s="1"/>
  <c r="F239" i="4"/>
  <c r="G9" i="6" s="1"/>
  <c r="G8" i="6"/>
  <c r="F237" i="4"/>
  <c r="G7" i="6" s="1"/>
  <c r="G230" i="4"/>
  <c r="F230" i="4"/>
  <c r="G229" i="4"/>
  <c r="F229" i="4"/>
  <c r="G228" i="4"/>
  <c r="F228" i="4"/>
  <c r="G227" i="4"/>
  <c r="F227" i="4"/>
  <c r="G226" i="4"/>
  <c r="F226" i="4"/>
  <c r="G225" i="4"/>
  <c r="F225" i="4"/>
  <c r="G224" i="4"/>
  <c r="F224" i="4"/>
  <c r="G223" i="4"/>
  <c r="F223" i="4"/>
  <c r="G222" i="4"/>
  <c r="F222" i="4"/>
  <c r="G221" i="4"/>
  <c r="F221" i="4"/>
  <c r="G220" i="4"/>
  <c r="F220" i="4"/>
  <c r="G219" i="4"/>
  <c r="F219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F264" i="3"/>
  <c r="F34" i="6" s="1"/>
  <c r="F263" i="3"/>
  <c r="F33" i="6" s="1"/>
  <c r="F262" i="3"/>
  <c r="F32" i="6" s="1"/>
  <c r="F261" i="3"/>
  <c r="F31" i="6" s="1"/>
  <c r="F260" i="3"/>
  <c r="F30" i="6" s="1"/>
  <c r="F259" i="3"/>
  <c r="F29" i="6" s="1"/>
  <c r="F258" i="3"/>
  <c r="F28" i="6" s="1"/>
  <c r="F257" i="3"/>
  <c r="F27" i="6" s="1"/>
  <c r="F256" i="3"/>
  <c r="F26" i="6" s="1"/>
  <c r="F255" i="3"/>
  <c r="F25" i="6" s="1"/>
  <c r="F254" i="3"/>
  <c r="F24" i="6" s="1"/>
  <c r="F253" i="3"/>
  <c r="F23" i="6" s="1"/>
  <c r="F252" i="3"/>
  <c r="F22" i="6" s="1"/>
  <c r="F251" i="3"/>
  <c r="F21" i="6" s="1"/>
  <c r="F250" i="3"/>
  <c r="F20" i="6" s="1"/>
  <c r="F249" i="3"/>
  <c r="F19" i="6" s="1"/>
  <c r="F248" i="3"/>
  <c r="F18" i="6" s="1"/>
  <c r="F247" i="3"/>
  <c r="F17" i="6" s="1"/>
  <c r="F246" i="3"/>
  <c r="F16" i="6" s="1"/>
  <c r="F245" i="3"/>
  <c r="F15" i="6" s="1"/>
  <c r="F244" i="3"/>
  <c r="F14" i="6" s="1"/>
  <c r="F243" i="3"/>
  <c r="F13" i="6" s="1"/>
  <c r="F242" i="3"/>
  <c r="F12" i="6" s="1"/>
  <c r="F241" i="3"/>
  <c r="F11" i="6" s="1"/>
  <c r="F240" i="3"/>
  <c r="F10" i="6" s="1"/>
  <c r="F239" i="3"/>
  <c r="F9" i="6" s="1"/>
  <c r="F8" i="6"/>
  <c r="F237" i="3"/>
  <c r="F7" i="6" s="1"/>
  <c r="G230" i="3"/>
  <c r="F230" i="3"/>
  <c r="G229" i="3"/>
  <c r="F229" i="3"/>
  <c r="G228" i="3"/>
  <c r="F228" i="3"/>
  <c r="G227" i="3"/>
  <c r="F227" i="3"/>
  <c r="G226" i="3"/>
  <c r="F226" i="3"/>
  <c r="G225" i="3"/>
  <c r="F225" i="3"/>
  <c r="G224" i="3"/>
  <c r="F224" i="3"/>
  <c r="G223" i="3"/>
  <c r="F223" i="3"/>
  <c r="G222" i="3"/>
  <c r="F222" i="3"/>
  <c r="G221" i="3"/>
  <c r="F221" i="3"/>
  <c r="G220" i="3"/>
  <c r="F220" i="3"/>
  <c r="G219" i="3"/>
  <c r="F219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5" i="5" l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55" i="13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55" i="14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55" i="9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55" i="1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55" i="12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55" i="10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55" i="4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55" i="3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8" i="3" s="1"/>
  <c r="A109" i="3" s="1"/>
  <c r="A110" i="3" s="1"/>
  <c r="F231" i="14"/>
  <c r="L41" i="6" s="1"/>
  <c r="K42" i="6"/>
  <c r="G231" i="12"/>
  <c r="G231" i="10"/>
  <c r="H42" i="6"/>
  <c r="N42" i="6"/>
  <c r="G231" i="5"/>
  <c r="F231" i="5"/>
  <c r="N41" i="6" s="1"/>
  <c r="M42" i="6"/>
  <c r="F231" i="13"/>
  <c r="M41" i="6" s="1"/>
  <c r="G231" i="13"/>
  <c r="L42" i="6"/>
  <c r="G231" i="14"/>
  <c r="F231" i="9"/>
  <c r="K41" i="6" s="1"/>
  <c r="G231" i="9"/>
  <c r="J42" i="6"/>
  <c r="F231" i="11"/>
  <c r="G231" i="11"/>
  <c r="I42" i="6"/>
  <c r="F231" i="12"/>
  <c r="F231" i="10"/>
  <c r="G42" i="6"/>
  <c r="F231" i="4"/>
  <c r="G231" i="4"/>
  <c r="F42" i="6"/>
  <c r="F231" i="3"/>
  <c r="F41" i="6" s="1"/>
  <c r="G231" i="3"/>
  <c r="F263" i="2"/>
  <c r="E34" i="6" s="1"/>
  <c r="F262" i="2"/>
  <c r="E33" i="6" s="1"/>
  <c r="F261" i="2"/>
  <c r="E32" i="6" s="1"/>
  <c r="F260" i="2"/>
  <c r="E31" i="6" s="1"/>
  <c r="F259" i="2"/>
  <c r="E30" i="6" s="1"/>
  <c r="F258" i="2"/>
  <c r="E29" i="6" s="1"/>
  <c r="F257" i="2"/>
  <c r="E28" i="6" s="1"/>
  <c r="F256" i="2"/>
  <c r="E27" i="6" s="1"/>
  <c r="F255" i="2"/>
  <c r="E26" i="6" s="1"/>
  <c r="F254" i="2"/>
  <c r="E25" i="6" s="1"/>
  <c r="F253" i="2"/>
  <c r="E24" i="6" s="1"/>
  <c r="F252" i="2"/>
  <c r="E23" i="6" s="1"/>
  <c r="F251" i="2"/>
  <c r="E22" i="6" s="1"/>
  <c r="F250" i="2"/>
  <c r="E21" i="6" s="1"/>
  <c r="F249" i="2"/>
  <c r="E20" i="6" s="1"/>
  <c r="F248" i="2"/>
  <c r="E19" i="6" s="1"/>
  <c r="F247" i="2"/>
  <c r="E18" i="6" s="1"/>
  <c r="F246" i="2"/>
  <c r="E17" i="6" s="1"/>
  <c r="F245" i="2"/>
  <c r="E16" i="6" s="1"/>
  <c r="F244" i="2"/>
  <c r="E15" i="6" s="1"/>
  <c r="F243" i="2"/>
  <c r="E14" i="6" s="1"/>
  <c r="F242" i="2"/>
  <c r="E13" i="6" s="1"/>
  <c r="F241" i="2"/>
  <c r="E12" i="6" s="1"/>
  <c r="F240" i="2"/>
  <c r="E11" i="6" s="1"/>
  <c r="F239" i="2"/>
  <c r="E10" i="6" s="1"/>
  <c r="E9" i="6"/>
  <c r="E8" i="6"/>
  <c r="F236" i="2"/>
  <c r="E7" i="6" s="1"/>
  <c r="G229" i="2"/>
  <c r="F229" i="2"/>
  <c r="G228" i="2"/>
  <c r="F228" i="2"/>
  <c r="G227" i="2"/>
  <c r="F227" i="2"/>
  <c r="G226" i="2"/>
  <c r="F226" i="2"/>
  <c r="G225" i="2"/>
  <c r="F225" i="2"/>
  <c r="G224" i="2"/>
  <c r="F224" i="2"/>
  <c r="G223" i="2"/>
  <c r="F223" i="2"/>
  <c r="G222" i="2"/>
  <c r="F222" i="2"/>
  <c r="G221" i="2"/>
  <c r="F221" i="2"/>
  <c r="G220" i="2"/>
  <c r="F220" i="2"/>
  <c r="G219" i="2"/>
  <c r="F219" i="2"/>
  <c r="G218" i="2"/>
  <c r="F218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111" i="3" l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F232" i="14"/>
  <c r="F232" i="13"/>
  <c r="K43" i="6"/>
  <c r="N43" i="6"/>
  <c r="L43" i="6"/>
  <c r="F232" i="9"/>
  <c r="F232" i="5"/>
  <c r="M43" i="6"/>
  <c r="F232" i="11"/>
  <c r="J41" i="6"/>
  <c r="J43" i="6" s="1"/>
  <c r="F232" i="12"/>
  <c r="I41" i="6"/>
  <c r="I43" i="6" s="1"/>
  <c r="F232" i="10"/>
  <c r="H41" i="6"/>
  <c r="H43" i="6" s="1"/>
  <c r="F232" i="4"/>
  <c r="G41" i="6"/>
  <c r="G43" i="6" s="1"/>
  <c r="F43" i="6"/>
  <c r="F232" i="3"/>
  <c r="E42" i="6"/>
  <c r="G230" i="2"/>
  <c r="F230" i="2"/>
  <c r="E41" i="6" s="1"/>
  <c r="E43" i="6" l="1"/>
  <c r="F231" i="2"/>
</calcChain>
</file>

<file path=xl/sharedStrings.xml><?xml version="1.0" encoding="utf-8"?>
<sst xmlns="http://schemas.openxmlformats.org/spreadsheetml/2006/main" count="1614" uniqueCount="123">
  <si>
    <t>EWIDENCJA PRZYCHODÓW I ROZCHODÓW W GOSPODARSTWIE</t>
  </si>
  <si>
    <t>Imię i Nazwisko:</t>
  </si>
  <si>
    <t>Adres:</t>
  </si>
  <si>
    <t>maj</t>
  </si>
  <si>
    <t>czerwiec</t>
  </si>
  <si>
    <t>październik</t>
  </si>
  <si>
    <t>L.P.</t>
  </si>
  <si>
    <t>PRZYCHÓD</t>
  </si>
  <si>
    <t>WYDATKI</t>
  </si>
  <si>
    <t>UWAGI</t>
  </si>
  <si>
    <t>Nr dowodu księgowego</t>
  </si>
  <si>
    <t>Data</t>
  </si>
  <si>
    <t>Przychód</t>
  </si>
  <si>
    <t>Wydatki</t>
  </si>
  <si>
    <t>MIESIĄCE</t>
  </si>
  <si>
    <t>styczeń</t>
  </si>
  <si>
    <t>luty</t>
  </si>
  <si>
    <t>marzec</t>
  </si>
  <si>
    <t>kwiecień</t>
  </si>
  <si>
    <t>lipiec</t>
  </si>
  <si>
    <t>sierpień</t>
  </si>
  <si>
    <t>wrzesień</t>
  </si>
  <si>
    <t>listopad</t>
  </si>
  <si>
    <t>grudzień</t>
  </si>
  <si>
    <t>ZAKUPY OBROTOWYCH ŚRODKÓW PRODUKCJI</t>
  </si>
  <si>
    <t>Środki ochrony roślin</t>
  </si>
  <si>
    <t>Nawozy mineralne</t>
  </si>
  <si>
    <t>Materiały pędne na działalność rolniczą</t>
  </si>
  <si>
    <t>Energia elektryczna na działalność rolniczą</t>
  </si>
  <si>
    <t>Części zamienne, oleje i smary do remontów bieżących</t>
  </si>
  <si>
    <t>Woda na działalność rolniczą</t>
  </si>
  <si>
    <t>Materiały opałowe na działalność rolniczą</t>
  </si>
  <si>
    <t>Materiały budowlane do remontów bieżących</t>
  </si>
  <si>
    <t>Materiały i środki dezynfekcyjne</t>
  </si>
  <si>
    <t>Drobne narzędzia i przedmioty o małej wartości</t>
  </si>
  <si>
    <t>Pozostałe - koszty ogólnoprodukcyjne</t>
  </si>
  <si>
    <t>Materiał siewny i rozmnożeniowy - z zakupu</t>
  </si>
  <si>
    <t>Nawozy wapniowe</t>
  </si>
  <si>
    <t>Nawozy organiczne z zakupu - OBORNIK</t>
  </si>
  <si>
    <t>Nawozy organiczne z zakupu - GNOJOWICA</t>
  </si>
  <si>
    <t>Regulatory wzrostu</t>
  </si>
  <si>
    <t>Defolianty</t>
  </si>
  <si>
    <t>Pozostałe - koszty bezpośrednie produkcji roslinnej</t>
  </si>
  <si>
    <t>Pasze treściwe - z zakupu</t>
  </si>
  <si>
    <t>Pasze mineralne i dodatki paszowe</t>
  </si>
  <si>
    <t>Pasze objetośiowe - z zakupu</t>
  </si>
  <si>
    <t>Mleko, przetwory mleczne, mleko w proszku i preparaty mlekozastępcze na pasze z zakupu</t>
  </si>
  <si>
    <t>Środki do konserwacji pasz</t>
  </si>
  <si>
    <t>Słomy i nne ściółki</t>
  </si>
  <si>
    <t>Lekarstwa oraz środki weterynaryjne</t>
  </si>
  <si>
    <t>Środki czystości i dezynfekujące do produkcji zwierzęcej</t>
  </si>
  <si>
    <t>Pozostałe - koszty bepośrednie produkcji zwierzęcej</t>
  </si>
  <si>
    <t>Zwierzęta do chowu z zakupu</t>
  </si>
  <si>
    <t>PODSUMOWANIE - 2016 r.</t>
  </si>
  <si>
    <t>OKRES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</si>
  <si>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</si>
  <si>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</si>
  <si>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</si>
  <si>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</si>
  <si>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</si>
  <si>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</si>
  <si>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</si>
  <si>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</si>
  <si>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</si>
  <si>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</si>
  <si>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</si>
  <si>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</si>
  <si>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RAZEM:</t>
  </si>
  <si>
    <t>ZYSK:</t>
  </si>
  <si>
    <t>KOSZTY wg. RODZAJU - 2016 r.</t>
  </si>
  <si>
    <t>KOSZTY wg. Rodzaju.</t>
  </si>
  <si>
    <t>PODSUMOWANIE - 2017 r.</t>
  </si>
  <si>
    <t>KOSZTY wg. RODZAJU - 2017 r.</t>
  </si>
  <si>
    <t>PODSUMOWANIE - 2018 r.</t>
  </si>
  <si>
    <t>KOSZTY wg. RODZAJU - 2018 r.</t>
  </si>
  <si>
    <t>PODSUMOWANIE - 2019 r.</t>
  </si>
  <si>
    <t>KOSZTY wg. RODZAJU - 2019 r.</t>
  </si>
  <si>
    <t>PODSUMOWANIE - 2020 r.</t>
  </si>
  <si>
    <t>PODSUMOWANIE - 2021 r.</t>
  </si>
  <si>
    <t>KOSZTY wg. RODZAJU - 2021 r.</t>
  </si>
  <si>
    <t>PODSUMOWANIE - 2022 r.</t>
  </si>
  <si>
    <t>KOSZTY wg. RODZAJU - 2022 r.</t>
  </si>
  <si>
    <t>PODSUMOWANIE - 2023 r.</t>
  </si>
  <si>
    <t>KOSZTY wg. RODZAJU - 2023 r.</t>
  </si>
  <si>
    <t>PODSUMOWANIE - 2024 r.</t>
  </si>
  <si>
    <t>KOSZTY wg. RODZAJU - 2024 r.</t>
  </si>
  <si>
    <t>PODSUMOWANIE - 2025 r.</t>
  </si>
  <si>
    <t>KOSZTY wg. RODZAJU - 2025 r.</t>
  </si>
  <si>
    <t>ZAŁOŻENIA PRZYJĘTE W BIZNES PLANIE ZA OKRES:</t>
  </si>
  <si>
    <t>ZAKRES DAT</t>
  </si>
  <si>
    <t>2015 - 2016</t>
  </si>
  <si>
    <t>2015 - 2017</t>
  </si>
  <si>
    <t>2015 - 2018</t>
  </si>
  <si>
    <t>2015 - 2019</t>
  </si>
  <si>
    <t>Realizacja założeń przyjętych w BIZNES PLANIE</t>
  </si>
  <si>
    <t>Wynik finansowy w poszczególnych latach</t>
  </si>
  <si>
    <t>Wyszczególnienie</t>
  </si>
  <si>
    <t>KOSZTY</t>
  </si>
  <si>
    <t>ZYSK</t>
  </si>
  <si>
    <t>3 zasady przygotowania dokumentów</t>
  </si>
  <si>
    <t xml:space="preserve">1. </t>
  </si>
  <si>
    <t>Dokumenty muszą być ułożone według dat.</t>
  </si>
  <si>
    <t>2.</t>
  </si>
  <si>
    <t>3.</t>
  </si>
  <si>
    <t>Na dole dokumentu lub na jego odwrocie musi się znaleźć informacja, czego dokument dotyczy.</t>
  </si>
  <si>
    <t>PRZYKŁADY ZAPISÓW:</t>
  </si>
  <si>
    <t>Dokumenty powinny być dostarczane do biura nie rzadziej niż raz na 3 miesiące.</t>
  </si>
  <si>
    <t>Jakie dokumenty dostarczamy ?</t>
  </si>
  <si>
    <t>Faktury VAT RR</t>
  </si>
  <si>
    <t>Rachunki</t>
  </si>
  <si>
    <t>Umowy sprzedaży</t>
  </si>
  <si>
    <t>Umowy dzierżawy</t>
  </si>
  <si>
    <t>Polisy</t>
  </si>
  <si>
    <t>Nakaz podatku rolnego</t>
  </si>
  <si>
    <t>Umowy o pracę</t>
  </si>
  <si>
    <t>Faktury (zakup, sprzedaż)</t>
  </si>
  <si>
    <t>Zestawienie sprzedaży</t>
  </si>
  <si>
    <t>Inne dokumenty, które dokumentują koszty produkcji rolniczej</t>
  </si>
  <si>
    <t>Autorem opracowania jest Robert Sekuła. Wszystkie prawa zastrzeżone. Nieautoryzowane rozpowszechnianie całości lub fragmentów niniejszej publikacji w jakiejkolwiek postaci jest zabronione.</t>
  </si>
  <si>
    <t>Suma strony</t>
  </si>
  <si>
    <t>Przeniesienie z poprzedniej strony</t>
  </si>
  <si>
    <t>Razem od początku roku</t>
  </si>
  <si>
    <t>nawozy mineralne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</si>
</sst>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E+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sz val="36"/>
      <color theme="1"/>
      <name val="Arial"/>
      <family val="2"/>
      <charset val="238"/>
    </font>
    <font>
      <b/>
      <sz val="18"/>
      <color rgb="FFC00000"/>
      <name val="Arial"/>
      <family val="2"/>
      <charset val="238"/>
    </font>
    <font>
      <sz val="22"/>
      <color rgb="FFC00000"/>
      <name val="Arial"/>
      <family val="2"/>
      <charset val="238"/>
    </font>
    <font>
      <u/>
      <sz val="22"/>
      <color theme="1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u/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2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u/>
      <sz val="28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16"/>
      <color theme="1" tint="0.14999847407452621"/>
      <name val="Arial"/>
      <family val="2"/>
      <charset val="238"/>
    </font>
    <font>
      <sz val="11"/>
      <color rgb="FFFF0000"/>
      <name val="Arial"/>
      <family val="2"/>
      <charset val="238"/>
    </font>
    <font>
      <u/>
      <sz val="28"/>
      <color theme="0"/>
      <name val="Arial"/>
      <family val="2"/>
      <charset val="238"/>
    </font>
    <font>
      <sz val="14"/>
      <color theme="1" tint="0.24997711111789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 wrapText="1"/>
    </xf>
    <xf numFmtId="164" fontId="1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164" fontId="13" fillId="5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17" fillId="0" borderId="10" xfId="0" applyFont="1" applyBorder="1"/>
    <xf numFmtId="0" fontId="1" fillId="0" borderId="11" xfId="0" applyFont="1" applyBorder="1" applyAlignment="1">
      <alignment wrapText="1"/>
    </xf>
    <xf numFmtId="0" fontId="17" fillId="0" borderId="12" xfId="0" applyFont="1" applyBorder="1"/>
    <xf numFmtId="0" fontId="20" fillId="0" borderId="5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4:P15"/>
  <sheetViews>
    <sheetView showGridLines="0" tabSelected="1" topLeftCell="A4" zoomScaleNormal="100" zoomScaleSheetLayoutView="110" workbookViewId="0">
      <selection activeCell="J19" sqref="J19"/>
    </sheetView>
  </sheetViews>
  <sheetFormatPr defaultColWidth="9.1328125" defaultRowHeight="13.5" x14ac:dyDescent="0.35"/>
  <cols>
    <col min="1" max="16384" width="9.1328125" style="1"/>
  </cols>
  <sheetData>
    <row r="4" spans="1:16" ht="126.75" customHeight="1" x14ac:dyDescent="0.3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6" spans="1:16" x14ac:dyDescent="0.35">
      <c r="A6" s="2"/>
      <c r="B6" s="2"/>
      <c r="C6" s="2"/>
    </row>
    <row r="7" spans="1:16" ht="22.5" x14ac:dyDescent="0.35">
      <c r="A7" s="50" t="s">
        <v>1</v>
      </c>
      <c r="B7" s="50"/>
      <c r="C7" s="50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10" spans="1:16" ht="22.5" x14ac:dyDescent="0.35">
      <c r="A10" s="50" t="s">
        <v>2</v>
      </c>
      <c r="B10" s="50"/>
      <c r="C10" s="50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4" spans="1:16" x14ac:dyDescent="0.35">
      <c r="A14" s="48" t="s">
        <v>118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6" x14ac:dyDescent="0.3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</sheetData>
  <mergeCells count="6">
    <mergeCell ref="A14:P15"/>
    <mergeCell ref="A4:P4"/>
    <mergeCell ref="A7:D7"/>
    <mergeCell ref="E7:P7"/>
    <mergeCell ref="A10:D10"/>
    <mergeCell ref="E10:P10"/>
  </mergeCells>
  <pageMargins left="0.7" right="0.7" top="0.75" bottom="0.75" header="0.3" footer="0.3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J264"/>
  <sheetViews>
    <sheetView view="pageBreakPreview" zoomScale="90" zoomScaleNormal="100" zoomScaleSheetLayoutView="90" workbookViewId="0">
      <selection activeCell="H2" sqref="G2:H2"/>
    </sheetView>
  </sheetViews>
  <sheetFormatPr defaultColWidth="9.1328125" defaultRowHeight="13.5" x14ac:dyDescent="0.45"/>
  <cols>
    <col min="1" max="1" width="9.1328125" style="18"/>
    <col min="2" max="2" width="7.265625" style="18" customWidth="1"/>
    <col min="3" max="3" width="16.59765625" style="4" customWidth="1"/>
    <col min="4" max="4" width="9.1328125" style="17"/>
    <col min="5" max="5" width="31.86328125" style="13" customWidth="1"/>
    <col min="6" max="6" width="19.3984375" style="16" customWidth="1"/>
    <col min="7" max="7" width="21.1328125" style="16" customWidth="1"/>
    <col min="8" max="8" width="82.73046875" style="4" customWidth="1"/>
    <col min="9" max="16384" width="9.1328125" style="4"/>
  </cols>
  <sheetData>
    <row r="1" spans="1:10" ht="54.75" x14ac:dyDescent="0.45">
      <c r="A1" s="7" t="s">
        <v>6</v>
      </c>
      <c r="B1" s="63" t="s">
        <v>11</v>
      </c>
      <c r="C1" s="63"/>
      <c r="D1" s="63"/>
      <c r="E1" s="11" t="s">
        <v>10</v>
      </c>
      <c r="F1" s="14" t="s">
        <v>12</v>
      </c>
      <c r="G1" s="14" t="s">
        <v>13</v>
      </c>
      <c r="H1" s="7" t="s">
        <v>9</v>
      </c>
      <c r="I1" s="3"/>
      <c r="J1" s="3"/>
    </row>
    <row r="2" spans="1:10" x14ac:dyDescent="0.45">
      <c r="A2" s="9">
        <v>1</v>
      </c>
      <c r="B2" s="9"/>
      <c r="C2" s="5"/>
      <c r="D2" s="29"/>
      <c r="E2" s="12"/>
      <c r="F2" s="15"/>
      <c r="G2" s="15"/>
      <c r="H2" s="5"/>
    </row>
    <row r="3" spans="1:10" x14ac:dyDescent="0.45">
      <c r="A3" s="9">
        <f>A2+1</f>
        <v>2</v>
      </c>
      <c r="B3" s="9"/>
      <c r="C3" s="5"/>
      <c r="D3" s="29"/>
      <c r="E3" s="12"/>
      <c r="F3" s="15"/>
      <c r="G3" s="15"/>
      <c r="H3" s="5"/>
    </row>
    <row r="4" spans="1:10" x14ac:dyDescent="0.45">
      <c r="A4" s="9">
        <f t="shared" ref="A4:A70" si="0">A3+1</f>
        <v>3</v>
      </c>
      <c r="B4" s="9"/>
      <c r="C4" s="5"/>
      <c r="D4" s="29"/>
      <c r="E4" s="12"/>
      <c r="F4" s="15"/>
      <c r="G4" s="15"/>
      <c r="H4" s="5"/>
    </row>
    <row r="5" spans="1:10" x14ac:dyDescent="0.45">
      <c r="A5" s="9">
        <f t="shared" si="0"/>
        <v>4</v>
      </c>
      <c r="B5" s="9"/>
      <c r="C5" s="5"/>
      <c r="D5" s="29"/>
      <c r="E5" s="12"/>
      <c r="F5" s="15"/>
      <c r="G5" s="15"/>
      <c r="H5" s="5"/>
    </row>
    <row r="6" spans="1:10" x14ac:dyDescent="0.45">
      <c r="A6" s="9">
        <f t="shared" si="0"/>
        <v>5</v>
      </c>
      <c r="B6" s="9"/>
      <c r="C6" s="5"/>
      <c r="D6" s="29"/>
      <c r="E6" s="12"/>
      <c r="F6" s="15"/>
      <c r="G6" s="15"/>
      <c r="H6" s="5"/>
    </row>
    <row r="7" spans="1:10" x14ac:dyDescent="0.45">
      <c r="A7" s="9">
        <f t="shared" si="0"/>
        <v>6</v>
      </c>
      <c r="B7" s="9"/>
      <c r="C7" s="5"/>
      <c r="D7" s="29"/>
      <c r="E7" s="12"/>
      <c r="F7" s="15"/>
      <c r="G7" s="15"/>
      <c r="H7" s="5"/>
    </row>
    <row r="8" spans="1:10" x14ac:dyDescent="0.45">
      <c r="A8" s="9">
        <f t="shared" si="0"/>
        <v>7</v>
      </c>
      <c r="B8" s="9"/>
      <c r="C8" s="5"/>
      <c r="D8" s="29"/>
      <c r="E8" s="12"/>
      <c r="F8" s="15"/>
      <c r="G8" s="15"/>
      <c r="H8" s="5"/>
    </row>
    <row r="9" spans="1:10" x14ac:dyDescent="0.45">
      <c r="A9" s="9">
        <f t="shared" si="0"/>
        <v>8</v>
      </c>
      <c r="B9" s="9"/>
      <c r="C9" s="5"/>
      <c r="D9" s="29"/>
      <c r="E9" s="12"/>
      <c r="F9" s="15"/>
      <c r="G9" s="15"/>
      <c r="H9" s="5"/>
    </row>
    <row r="10" spans="1:10" x14ac:dyDescent="0.45">
      <c r="A10" s="9">
        <f t="shared" si="0"/>
        <v>9</v>
      </c>
      <c r="B10" s="9"/>
      <c r="C10" s="5"/>
      <c r="D10" s="29"/>
      <c r="E10" s="12"/>
      <c r="F10" s="15"/>
      <c r="G10" s="15"/>
      <c r="H10" s="5"/>
    </row>
    <row r="11" spans="1:10" x14ac:dyDescent="0.45">
      <c r="A11" s="9">
        <f t="shared" si="0"/>
        <v>10</v>
      </c>
      <c r="B11" s="9"/>
      <c r="C11" s="5"/>
      <c r="D11" s="29"/>
      <c r="E11" s="12"/>
      <c r="F11" s="15"/>
      <c r="G11" s="15"/>
      <c r="H11" s="5"/>
    </row>
    <row r="12" spans="1:10" x14ac:dyDescent="0.45">
      <c r="A12" s="9">
        <f t="shared" si="0"/>
        <v>11</v>
      </c>
      <c r="B12" s="9"/>
      <c r="C12" s="5"/>
      <c r="D12" s="29"/>
      <c r="E12" s="12"/>
      <c r="F12" s="15"/>
      <c r="G12" s="15"/>
      <c r="H12" s="5"/>
    </row>
    <row r="13" spans="1:10" x14ac:dyDescent="0.45">
      <c r="A13" s="9">
        <f t="shared" si="0"/>
        <v>12</v>
      </c>
      <c r="B13" s="9"/>
      <c r="C13" s="5"/>
      <c r="D13" s="29"/>
      <c r="E13" s="12"/>
      <c r="F13" s="15"/>
      <c r="G13" s="15"/>
      <c r="H13" s="5"/>
    </row>
    <row r="14" spans="1:10" x14ac:dyDescent="0.45">
      <c r="A14" s="9">
        <f t="shared" si="0"/>
        <v>13</v>
      </c>
      <c r="B14" s="9"/>
      <c r="C14" s="5"/>
      <c r="D14" s="29"/>
      <c r="E14" s="12"/>
      <c r="F14" s="15"/>
      <c r="G14" s="15"/>
      <c r="H14" s="5"/>
    </row>
    <row r="15" spans="1:10" x14ac:dyDescent="0.45">
      <c r="A15" s="9">
        <f t="shared" si="0"/>
        <v>14</v>
      </c>
      <c r="B15" s="9"/>
      <c r="C15" s="5"/>
      <c r="D15" s="29"/>
      <c r="E15" s="12"/>
      <c r="F15" s="15"/>
      <c r="G15" s="15"/>
      <c r="H15" s="5"/>
    </row>
    <row r="16" spans="1:10" x14ac:dyDescent="0.45">
      <c r="A16" s="9">
        <f t="shared" si="0"/>
        <v>15</v>
      </c>
      <c r="B16" s="9"/>
      <c r="C16" s="5"/>
      <c r="D16" s="29"/>
      <c r="E16" s="12"/>
      <c r="F16" s="15"/>
      <c r="G16" s="15"/>
      <c r="H16" s="5"/>
    </row>
    <row r="17" spans="1:8" x14ac:dyDescent="0.45">
      <c r="A17" s="9">
        <f t="shared" si="0"/>
        <v>16</v>
      </c>
      <c r="B17" s="9"/>
      <c r="C17" s="5"/>
      <c r="D17" s="29"/>
      <c r="E17" s="12"/>
      <c r="F17" s="15"/>
      <c r="G17" s="15"/>
      <c r="H17" s="5"/>
    </row>
    <row r="18" spans="1:8" x14ac:dyDescent="0.45">
      <c r="A18" s="9">
        <f t="shared" si="0"/>
        <v>17</v>
      </c>
      <c r="B18" s="9"/>
      <c r="C18" s="5"/>
      <c r="D18" s="29"/>
      <c r="E18" s="12"/>
      <c r="F18" s="15"/>
      <c r="G18" s="15"/>
      <c r="H18" s="5"/>
    </row>
    <row r="19" spans="1:8" x14ac:dyDescent="0.45">
      <c r="A19" s="9">
        <f t="shared" si="0"/>
        <v>18</v>
      </c>
      <c r="B19" s="9"/>
      <c r="C19" s="5"/>
      <c r="D19" s="29"/>
      <c r="E19" s="12"/>
      <c r="F19" s="15"/>
      <c r="G19" s="15"/>
      <c r="H19" s="5"/>
    </row>
    <row r="20" spans="1:8" x14ac:dyDescent="0.45">
      <c r="A20" s="9">
        <f t="shared" si="0"/>
        <v>19</v>
      </c>
      <c r="B20" s="9"/>
      <c r="C20" s="5"/>
      <c r="D20" s="29"/>
      <c r="E20" s="12"/>
      <c r="F20" s="15"/>
      <c r="G20" s="15"/>
      <c r="H20" s="5"/>
    </row>
    <row r="21" spans="1:8" x14ac:dyDescent="0.45">
      <c r="A21" s="9">
        <f t="shared" si="0"/>
        <v>20</v>
      </c>
      <c r="B21" s="9"/>
      <c r="C21" s="5"/>
      <c r="D21" s="29"/>
      <c r="E21" s="12"/>
      <c r="F21" s="15"/>
      <c r="G21" s="15"/>
      <c r="H21" s="5"/>
    </row>
    <row r="22" spans="1:8" x14ac:dyDescent="0.45">
      <c r="A22" s="9">
        <f t="shared" si="0"/>
        <v>21</v>
      </c>
      <c r="B22" s="9"/>
      <c r="C22" s="5"/>
      <c r="D22" s="29"/>
      <c r="E22" s="12"/>
      <c r="F22" s="15"/>
      <c r="G22" s="15"/>
      <c r="H22" s="5"/>
    </row>
    <row r="23" spans="1:8" x14ac:dyDescent="0.45">
      <c r="A23" s="9">
        <f t="shared" si="0"/>
        <v>22</v>
      </c>
      <c r="B23" s="9"/>
      <c r="C23" s="5"/>
      <c r="D23" s="29"/>
      <c r="E23" s="12"/>
      <c r="F23" s="15"/>
      <c r="G23" s="15"/>
      <c r="H23" s="5"/>
    </row>
    <row r="24" spans="1:8" x14ac:dyDescent="0.45">
      <c r="A24" s="9">
        <f t="shared" si="0"/>
        <v>23</v>
      </c>
      <c r="B24" s="9"/>
      <c r="C24" s="5"/>
      <c r="D24" s="29"/>
      <c r="E24" s="12"/>
      <c r="F24" s="15"/>
      <c r="G24" s="15"/>
      <c r="H24" s="5"/>
    </row>
    <row r="25" spans="1:8" x14ac:dyDescent="0.45">
      <c r="A25" s="9">
        <f t="shared" si="0"/>
        <v>24</v>
      </c>
      <c r="B25" s="9"/>
      <c r="C25" s="5"/>
      <c r="D25" s="29"/>
      <c r="E25" s="12"/>
      <c r="F25" s="15"/>
      <c r="G25" s="15"/>
      <c r="H25" s="5"/>
    </row>
    <row r="26" spans="1:8" x14ac:dyDescent="0.45">
      <c r="A26" s="9">
        <f t="shared" si="0"/>
        <v>25</v>
      </c>
      <c r="B26" s="9"/>
      <c r="C26" s="5"/>
      <c r="D26" s="29"/>
      <c r="E26" s="12"/>
      <c r="F26" s="15"/>
      <c r="G26" s="15"/>
      <c r="H26" s="5"/>
    </row>
    <row r="27" spans="1:8" x14ac:dyDescent="0.45">
      <c r="A27" s="9">
        <f t="shared" si="0"/>
        <v>26</v>
      </c>
      <c r="B27" s="9"/>
      <c r="C27" s="5"/>
      <c r="D27" s="29"/>
      <c r="E27" s="12"/>
      <c r="F27" s="15"/>
      <c r="G27" s="15"/>
      <c r="H27" s="5"/>
    </row>
    <row r="28" spans="1:8" x14ac:dyDescent="0.45">
      <c r="A28" s="9">
        <f t="shared" si="0"/>
        <v>27</v>
      </c>
      <c r="B28" s="9"/>
      <c r="C28" s="5"/>
      <c r="D28" s="29"/>
      <c r="E28" s="12"/>
      <c r="F28" s="15"/>
      <c r="G28" s="15"/>
      <c r="H28" s="5"/>
    </row>
    <row r="29" spans="1:8" x14ac:dyDescent="0.45">
      <c r="A29" s="9">
        <f t="shared" si="0"/>
        <v>28</v>
      </c>
      <c r="B29" s="9"/>
      <c r="C29" s="5"/>
      <c r="D29" s="29"/>
      <c r="E29" s="12"/>
      <c r="F29" s="15"/>
      <c r="G29" s="15"/>
      <c r="H29" s="5"/>
    </row>
    <row r="30" spans="1:8" x14ac:dyDescent="0.45">
      <c r="A30" s="9">
        <f t="shared" si="0"/>
        <v>29</v>
      </c>
      <c r="B30" s="9"/>
      <c r="C30" s="5"/>
      <c r="D30" s="29"/>
      <c r="E30" s="12"/>
      <c r="F30" s="15"/>
      <c r="G30" s="15"/>
      <c r="H30" s="5"/>
    </row>
    <row r="31" spans="1:8" x14ac:dyDescent="0.45">
      <c r="A31" s="9">
        <f t="shared" si="0"/>
        <v>30</v>
      </c>
      <c r="B31" s="9"/>
      <c r="C31" s="5"/>
      <c r="D31" s="29"/>
      <c r="E31" s="12"/>
      <c r="F31" s="15"/>
      <c r="G31" s="15"/>
      <c r="H31" s="5"/>
    </row>
    <row r="32" spans="1:8" x14ac:dyDescent="0.45">
      <c r="A32" s="9">
        <f t="shared" si="0"/>
        <v>31</v>
      </c>
      <c r="B32" s="9"/>
      <c r="C32" s="5"/>
      <c r="D32" s="29"/>
      <c r="E32" s="12"/>
      <c r="F32" s="15"/>
      <c r="G32" s="15"/>
      <c r="H32" s="5"/>
    </row>
    <row r="33" spans="1:8" x14ac:dyDescent="0.45">
      <c r="A33" s="9">
        <f t="shared" si="0"/>
        <v>32</v>
      </c>
      <c r="B33" s="9"/>
      <c r="C33" s="5"/>
      <c r="D33" s="29"/>
      <c r="E33" s="12"/>
      <c r="F33" s="15"/>
      <c r="G33" s="15"/>
      <c r="H33" s="5"/>
    </row>
    <row r="34" spans="1:8" x14ac:dyDescent="0.45">
      <c r="A34" s="9">
        <f t="shared" si="0"/>
        <v>33</v>
      </c>
      <c r="B34" s="9"/>
      <c r="C34" s="5"/>
      <c r="D34" s="29"/>
      <c r="E34" s="12"/>
      <c r="F34" s="15"/>
      <c r="G34" s="15"/>
      <c r="H34" s="5"/>
    </row>
    <row r="35" spans="1:8" x14ac:dyDescent="0.45">
      <c r="A35" s="9">
        <f t="shared" si="0"/>
        <v>34</v>
      </c>
      <c r="B35" s="9"/>
      <c r="C35" s="5"/>
      <c r="D35" s="29"/>
      <c r="E35" s="12"/>
      <c r="F35" s="15"/>
      <c r="G35" s="15"/>
      <c r="H35" s="5"/>
    </row>
    <row r="36" spans="1:8" x14ac:dyDescent="0.45">
      <c r="A36" s="9">
        <f t="shared" si="0"/>
        <v>35</v>
      </c>
      <c r="B36" s="9"/>
      <c r="C36" s="5"/>
      <c r="D36" s="29"/>
      <c r="E36" s="12"/>
      <c r="F36" s="15"/>
      <c r="G36" s="15"/>
      <c r="H36" s="5"/>
    </row>
    <row r="37" spans="1:8" x14ac:dyDescent="0.45">
      <c r="A37" s="9">
        <f t="shared" si="0"/>
        <v>36</v>
      </c>
      <c r="B37" s="9"/>
      <c r="C37" s="5"/>
      <c r="D37" s="29"/>
      <c r="E37" s="12"/>
      <c r="F37" s="15"/>
      <c r="G37" s="15"/>
      <c r="H37" s="5"/>
    </row>
    <row r="38" spans="1:8" x14ac:dyDescent="0.45">
      <c r="A38" s="9">
        <f t="shared" si="0"/>
        <v>37</v>
      </c>
      <c r="B38" s="9"/>
      <c r="C38" s="5"/>
      <c r="D38" s="29"/>
      <c r="E38" s="12"/>
      <c r="F38" s="15"/>
      <c r="G38" s="15"/>
      <c r="H38" s="5"/>
    </row>
    <row r="39" spans="1:8" x14ac:dyDescent="0.45">
      <c r="A39" s="9">
        <f t="shared" si="0"/>
        <v>38</v>
      </c>
      <c r="B39" s="9"/>
      <c r="C39" s="5"/>
      <c r="D39" s="29"/>
      <c r="E39" s="12"/>
      <c r="F39" s="15"/>
      <c r="G39" s="15"/>
      <c r="H39" s="5"/>
    </row>
    <row r="40" spans="1:8" x14ac:dyDescent="0.45">
      <c r="A40" s="9">
        <f t="shared" si="0"/>
        <v>39</v>
      </c>
      <c r="B40" s="9"/>
      <c r="C40" s="5"/>
      <c r="D40" s="29"/>
      <c r="E40" s="12"/>
      <c r="F40" s="15"/>
      <c r="G40" s="15"/>
      <c r="H40" s="5"/>
    </row>
    <row r="41" spans="1:8" x14ac:dyDescent="0.45">
      <c r="A41" s="9">
        <f t="shared" si="0"/>
        <v>40</v>
      </c>
      <c r="B41" s="9"/>
      <c r="C41" s="5"/>
      <c r="D41" s="29"/>
      <c r="E41" s="12"/>
      <c r="F41" s="15"/>
      <c r="G41" s="15"/>
      <c r="H41" s="5"/>
    </row>
    <row r="42" spans="1:8" x14ac:dyDescent="0.45">
      <c r="A42" s="9">
        <f t="shared" si="0"/>
        <v>41</v>
      </c>
      <c r="B42" s="9"/>
      <c r="C42" s="5"/>
      <c r="D42" s="29"/>
      <c r="E42" s="12"/>
      <c r="F42" s="15"/>
      <c r="G42" s="15"/>
      <c r="H42" s="5"/>
    </row>
    <row r="43" spans="1:8" x14ac:dyDescent="0.45">
      <c r="A43" s="9">
        <f t="shared" si="0"/>
        <v>42</v>
      </c>
      <c r="B43" s="9"/>
      <c r="C43" s="5"/>
      <c r="D43" s="29"/>
      <c r="E43" s="12"/>
      <c r="F43" s="15"/>
      <c r="G43" s="15"/>
      <c r="H43" s="5"/>
    </row>
    <row r="44" spans="1:8" x14ac:dyDescent="0.45">
      <c r="A44" s="9">
        <f t="shared" si="0"/>
        <v>43</v>
      </c>
      <c r="B44" s="9"/>
      <c r="C44" s="5"/>
      <c r="D44" s="29"/>
      <c r="E44" s="12"/>
      <c r="F44" s="15"/>
      <c r="G44" s="15"/>
      <c r="H44" s="5"/>
    </row>
    <row r="45" spans="1:8" x14ac:dyDescent="0.45">
      <c r="A45" s="9">
        <f t="shared" si="0"/>
        <v>44</v>
      </c>
      <c r="B45" s="9"/>
      <c r="C45" s="5"/>
      <c r="D45" s="29"/>
      <c r="E45" s="12"/>
      <c r="F45" s="15"/>
      <c r="G45" s="15"/>
      <c r="H45" s="5"/>
    </row>
    <row r="46" spans="1:8" x14ac:dyDescent="0.45">
      <c r="A46" s="9">
        <f t="shared" si="0"/>
        <v>45</v>
      </c>
      <c r="B46" s="9"/>
      <c r="C46" s="5"/>
      <c r="D46" s="29"/>
      <c r="E46" s="12"/>
      <c r="F46" s="15"/>
      <c r="G46" s="15"/>
      <c r="H46" s="5"/>
    </row>
    <row r="47" spans="1:8" x14ac:dyDescent="0.45">
      <c r="A47" s="9">
        <f t="shared" si="0"/>
        <v>46</v>
      </c>
      <c r="B47" s="9"/>
      <c r="C47" s="5"/>
      <c r="D47" s="29"/>
      <c r="E47" s="12"/>
      <c r="F47" s="15"/>
      <c r="G47" s="15"/>
      <c r="H47" s="5"/>
    </row>
    <row r="48" spans="1:8" x14ac:dyDescent="0.45">
      <c r="A48" s="9">
        <f t="shared" si="0"/>
        <v>47</v>
      </c>
      <c r="B48" s="9"/>
      <c r="C48" s="5"/>
      <c r="D48" s="29"/>
      <c r="E48" s="12"/>
      <c r="F48" s="15"/>
      <c r="G48" s="15"/>
      <c r="H48" s="5"/>
    </row>
    <row r="49" spans="1:8" x14ac:dyDescent="0.45">
      <c r="A49" s="9">
        <f t="shared" si="0"/>
        <v>48</v>
      </c>
      <c r="B49" s="9"/>
      <c r="C49" s="5"/>
      <c r="D49" s="29"/>
      <c r="E49" s="12"/>
      <c r="F49" s="15"/>
      <c r="G49" s="15"/>
      <c r="H49" s="5"/>
    </row>
    <row r="50" spans="1:8" x14ac:dyDescent="0.45">
      <c r="A50" s="9">
        <f t="shared" si="0"/>
        <v>49</v>
      </c>
      <c r="B50" s="9"/>
      <c r="C50" s="5"/>
      <c r="D50" s="29"/>
      <c r="E50" s="12"/>
      <c r="F50" s="15"/>
      <c r="G50" s="15"/>
      <c r="H50" s="5"/>
    </row>
    <row r="51" spans="1:8" x14ac:dyDescent="0.45">
      <c r="A51" s="9">
        <f t="shared" si="0"/>
        <v>50</v>
      </c>
      <c r="B51" s="9"/>
      <c r="C51" s="5"/>
      <c r="D51" s="29"/>
      <c r="E51" s="12"/>
      <c r="F51" s="15"/>
      <c r="G51" s="15"/>
      <c r="H51" s="5"/>
    </row>
    <row r="52" spans="1:8" x14ac:dyDescent="0.45">
      <c r="A52" s="44"/>
      <c r="B52" s="44"/>
      <c r="C52" s="45"/>
      <c r="D52" s="46"/>
      <c r="E52" s="47" t="s">
        <v>119</v>
      </c>
      <c r="F52" s="15">
        <f>SUM(F2:F51)</f>
        <v>0</v>
      </c>
      <c r="G52" s="15">
        <f>SUM(G2:G51)</f>
        <v>0</v>
      </c>
      <c r="H52" s="45"/>
    </row>
    <row r="53" spans="1:8" x14ac:dyDescent="0.45">
      <c r="A53" s="44"/>
      <c r="B53" s="44"/>
      <c r="C53" s="45"/>
      <c r="D53" s="46"/>
      <c r="E53" s="47" t="s">
        <v>120</v>
      </c>
      <c r="F53" s="15">
        <v>0</v>
      </c>
      <c r="G53" s="15">
        <v>0</v>
      </c>
      <c r="H53" s="45"/>
    </row>
    <row r="54" spans="1:8" x14ac:dyDescent="0.45">
      <c r="A54" s="44"/>
      <c r="B54" s="44"/>
      <c r="C54" s="45"/>
      <c r="D54" s="46"/>
      <c r="E54" s="47" t="s">
        <v>121</v>
      </c>
      <c r="F54" s="15">
        <f>F52</f>
        <v>0</v>
      </c>
      <c r="G54" s="15">
        <f>G52</f>
        <v>0</v>
      </c>
      <c r="H54" s="45"/>
    </row>
    <row r="55" spans="1:8" x14ac:dyDescent="0.45">
      <c r="A55" s="9">
        <f>A51+1</f>
        <v>51</v>
      </c>
      <c r="B55" s="9"/>
      <c r="C55" s="5"/>
      <c r="D55" s="29"/>
      <c r="E55" s="12"/>
      <c r="F55" s="15"/>
      <c r="G55" s="15"/>
      <c r="H55" s="5"/>
    </row>
    <row r="56" spans="1:8" x14ac:dyDescent="0.45">
      <c r="A56" s="9">
        <f t="shared" si="0"/>
        <v>52</v>
      </c>
      <c r="B56" s="9"/>
      <c r="C56" s="5"/>
      <c r="D56" s="29"/>
      <c r="E56" s="12"/>
      <c r="F56" s="15"/>
      <c r="G56" s="15"/>
      <c r="H56" s="5"/>
    </row>
    <row r="57" spans="1:8" x14ac:dyDescent="0.45">
      <c r="A57" s="9">
        <f t="shared" si="0"/>
        <v>53</v>
      </c>
      <c r="B57" s="9"/>
      <c r="C57" s="5"/>
      <c r="D57" s="29"/>
      <c r="E57" s="12"/>
      <c r="F57" s="15"/>
      <c r="G57" s="15"/>
      <c r="H57" s="5"/>
    </row>
    <row r="58" spans="1:8" x14ac:dyDescent="0.45">
      <c r="A58" s="9">
        <f t="shared" si="0"/>
        <v>54</v>
      </c>
      <c r="B58" s="9"/>
      <c r="C58" s="5"/>
      <c r="D58" s="29"/>
      <c r="E58" s="12"/>
      <c r="F58" s="15"/>
      <c r="G58" s="15"/>
      <c r="H58" s="5"/>
    </row>
    <row r="59" spans="1:8" x14ac:dyDescent="0.45">
      <c r="A59" s="9">
        <f t="shared" si="0"/>
        <v>55</v>
      </c>
      <c r="B59" s="9"/>
      <c r="C59" s="5"/>
      <c r="D59" s="29"/>
      <c r="E59" s="12"/>
      <c r="F59" s="15"/>
      <c r="G59" s="15"/>
      <c r="H59" s="5"/>
    </row>
    <row r="60" spans="1:8" x14ac:dyDescent="0.45">
      <c r="A60" s="9">
        <f t="shared" si="0"/>
        <v>56</v>
      </c>
      <c r="B60" s="9"/>
      <c r="C60" s="5"/>
      <c r="D60" s="29"/>
      <c r="E60" s="12"/>
      <c r="F60" s="15"/>
      <c r="G60" s="15"/>
      <c r="H60" s="5"/>
    </row>
    <row r="61" spans="1:8" x14ac:dyDescent="0.45">
      <c r="A61" s="9">
        <f t="shared" si="0"/>
        <v>57</v>
      </c>
      <c r="B61" s="9"/>
      <c r="C61" s="5"/>
      <c r="D61" s="29"/>
      <c r="E61" s="12"/>
      <c r="F61" s="15"/>
      <c r="G61" s="15"/>
      <c r="H61" s="5"/>
    </row>
    <row r="62" spans="1:8" x14ac:dyDescent="0.45">
      <c r="A62" s="9">
        <f t="shared" si="0"/>
        <v>58</v>
      </c>
      <c r="B62" s="9"/>
      <c r="C62" s="5"/>
      <c r="D62" s="29"/>
      <c r="E62" s="12"/>
      <c r="F62" s="15"/>
      <c r="G62" s="15"/>
      <c r="H62" s="5"/>
    </row>
    <row r="63" spans="1:8" x14ac:dyDescent="0.45">
      <c r="A63" s="9">
        <f t="shared" si="0"/>
        <v>59</v>
      </c>
      <c r="B63" s="9"/>
      <c r="C63" s="5"/>
      <c r="D63" s="29"/>
      <c r="E63" s="12"/>
      <c r="F63" s="15"/>
      <c r="G63" s="15"/>
      <c r="H63" s="5"/>
    </row>
    <row r="64" spans="1:8" x14ac:dyDescent="0.45">
      <c r="A64" s="9">
        <f t="shared" si="0"/>
        <v>60</v>
      </c>
      <c r="B64" s="9"/>
      <c r="C64" s="5"/>
      <c r="D64" s="29"/>
      <c r="E64" s="12"/>
      <c r="F64" s="15"/>
      <c r="G64" s="15"/>
      <c r="H64" s="5"/>
    </row>
    <row r="65" spans="1:8" x14ac:dyDescent="0.45">
      <c r="A65" s="9">
        <f t="shared" si="0"/>
        <v>61</v>
      </c>
      <c r="B65" s="9"/>
      <c r="C65" s="5"/>
      <c r="D65" s="29"/>
      <c r="E65" s="12"/>
      <c r="F65" s="15"/>
      <c r="G65" s="15"/>
      <c r="H65" s="5"/>
    </row>
    <row r="66" spans="1:8" x14ac:dyDescent="0.45">
      <c r="A66" s="9">
        <f t="shared" si="0"/>
        <v>62</v>
      </c>
      <c r="B66" s="9"/>
      <c r="C66" s="5"/>
      <c r="D66" s="29"/>
      <c r="E66" s="12"/>
      <c r="F66" s="15"/>
      <c r="G66" s="15"/>
      <c r="H66" s="5"/>
    </row>
    <row r="67" spans="1:8" x14ac:dyDescent="0.45">
      <c r="A67" s="9">
        <f t="shared" si="0"/>
        <v>63</v>
      </c>
      <c r="B67" s="9"/>
      <c r="C67" s="5"/>
      <c r="D67" s="29"/>
      <c r="E67" s="12"/>
      <c r="F67" s="15"/>
      <c r="G67" s="15"/>
      <c r="H67" s="5"/>
    </row>
    <row r="68" spans="1:8" x14ac:dyDescent="0.45">
      <c r="A68" s="9">
        <f t="shared" si="0"/>
        <v>64</v>
      </c>
      <c r="B68" s="9"/>
      <c r="C68" s="5"/>
      <c r="D68" s="29"/>
      <c r="E68" s="12"/>
      <c r="F68" s="15"/>
      <c r="G68" s="15"/>
      <c r="H68" s="5"/>
    </row>
    <row r="69" spans="1:8" x14ac:dyDescent="0.45">
      <c r="A69" s="9">
        <f t="shared" si="0"/>
        <v>65</v>
      </c>
      <c r="B69" s="9"/>
      <c r="C69" s="5"/>
      <c r="D69" s="29"/>
      <c r="E69" s="12"/>
      <c r="F69" s="15"/>
      <c r="G69" s="15"/>
      <c r="H69" s="5"/>
    </row>
    <row r="70" spans="1:8" x14ac:dyDescent="0.45">
      <c r="A70" s="9">
        <f t="shared" si="0"/>
        <v>66</v>
      </c>
      <c r="B70" s="9"/>
      <c r="C70" s="5"/>
      <c r="D70" s="29"/>
      <c r="E70" s="12"/>
      <c r="F70" s="15"/>
      <c r="G70" s="15"/>
      <c r="H70" s="5"/>
    </row>
    <row r="71" spans="1:8" x14ac:dyDescent="0.45">
      <c r="A71" s="9">
        <f t="shared" ref="A71:A137" si="1">A70+1</f>
        <v>67</v>
      </c>
      <c r="B71" s="9"/>
      <c r="C71" s="5"/>
      <c r="D71" s="29"/>
      <c r="E71" s="12"/>
      <c r="F71" s="15"/>
      <c r="G71" s="15"/>
      <c r="H71" s="5"/>
    </row>
    <row r="72" spans="1:8" x14ac:dyDescent="0.45">
      <c r="A72" s="9">
        <f t="shared" si="1"/>
        <v>68</v>
      </c>
      <c r="B72" s="9"/>
      <c r="C72" s="5"/>
      <c r="D72" s="29"/>
      <c r="E72" s="12"/>
      <c r="F72" s="15"/>
      <c r="G72" s="15"/>
      <c r="H72" s="5"/>
    </row>
    <row r="73" spans="1:8" x14ac:dyDescent="0.45">
      <c r="A73" s="9">
        <f t="shared" si="1"/>
        <v>69</v>
      </c>
      <c r="B73" s="9"/>
      <c r="C73" s="5"/>
      <c r="D73" s="29"/>
      <c r="E73" s="12"/>
      <c r="F73" s="15"/>
      <c r="G73" s="15"/>
      <c r="H73" s="5"/>
    </row>
    <row r="74" spans="1:8" x14ac:dyDescent="0.45">
      <c r="A74" s="9">
        <f t="shared" si="1"/>
        <v>70</v>
      </c>
      <c r="B74" s="9"/>
      <c r="C74" s="5"/>
      <c r="D74" s="29"/>
      <c r="E74" s="12"/>
      <c r="F74" s="15"/>
      <c r="G74" s="15"/>
      <c r="H74" s="5"/>
    </row>
    <row r="75" spans="1:8" x14ac:dyDescent="0.45">
      <c r="A75" s="9">
        <f t="shared" si="1"/>
        <v>71</v>
      </c>
      <c r="B75" s="9"/>
      <c r="C75" s="5"/>
      <c r="D75" s="29"/>
      <c r="E75" s="12"/>
      <c r="F75" s="15"/>
      <c r="G75" s="15"/>
      <c r="H75" s="5"/>
    </row>
    <row r="76" spans="1:8" x14ac:dyDescent="0.45">
      <c r="A76" s="9">
        <f t="shared" si="1"/>
        <v>72</v>
      </c>
      <c r="B76" s="9"/>
      <c r="C76" s="5"/>
      <c r="D76" s="29"/>
      <c r="E76" s="12"/>
      <c r="F76" s="15"/>
      <c r="G76" s="15"/>
      <c r="H76" s="5"/>
    </row>
    <row r="77" spans="1:8" x14ac:dyDescent="0.45">
      <c r="A77" s="9">
        <f t="shared" si="1"/>
        <v>73</v>
      </c>
      <c r="B77" s="9"/>
      <c r="C77" s="5"/>
      <c r="D77" s="29"/>
      <c r="E77" s="12"/>
      <c r="F77" s="15"/>
      <c r="G77" s="15"/>
      <c r="H77" s="5"/>
    </row>
    <row r="78" spans="1:8" x14ac:dyDescent="0.45">
      <c r="A78" s="9">
        <f t="shared" si="1"/>
        <v>74</v>
      </c>
      <c r="B78" s="9"/>
      <c r="C78" s="5"/>
      <c r="D78" s="29"/>
      <c r="E78" s="12"/>
      <c r="F78" s="15"/>
      <c r="G78" s="15"/>
      <c r="H78" s="5"/>
    </row>
    <row r="79" spans="1:8" x14ac:dyDescent="0.45">
      <c r="A79" s="9">
        <f t="shared" si="1"/>
        <v>75</v>
      </c>
      <c r="B79" s="9"/>
      <c r="C79" s="5"/>
      <c r="D79" s="29"/>
      <c r="E79" s="12"/>
      <c r="F79" s="15"/>
      <c r="G79" s="15"/>
      <c r="H79" s="5"/>
    </row>
    <row r="80" spans="1:8" x14ac:dyDescent="0.45">
      <c r="A80" s="9">
        <f t="shared" si="1"/>
        <v>76</v>
      </c>
      <c r="B80" s="9"/>
      <c r="C80" s="5"/>
      <c r="D80" s="29"/>
      <c r="E80" s="12"/>
      <c r="F80" s="15"/>
      <c r="G80" s="15"/>
      <c r="H80" s="5"/>
    </row>
    <row r="81" spans="1:8" x14ac:dyDescent="0.45">
      <c r="A81" s="9">
        <f t="shared" si="1"/>
        <v>77</v>
      </c>
      <c r="B81" s="9"/>
      <c r="C81" s="5"/>
      <c r="D81" s="29"/>
      <c r="E81" s="12"/>
      <c r="F81" s="15"/>
      <c r="G81" s="15"/>
      <c r="H81" s="5"/>
    </row>
    <row r="82" spans="1:8" x14ac:dyDescent="0.45">
      <c r="A82" s="9">
        <f t="shared" si="1"/>
        <v>78</v>
      </c>
      <c r="B82" s="9"/>
      <c r="C82" s="5"/>
      <c r="D82" s="29"/>
      <c r="E82" s="12"/>
      <c r="F82" s="15"/>
      <c r="G82" s="15"/>
      <c r="H82" s="5"/>
    </row>
    <row r="83" spans="1:8" x14ac:dyDescent="0.45">
      <c r="A83" s="9">
        <f t="shared" si="1"/>
        <v>79</v>
      </c>
      <c r="B83" s="9"/>
      <c r="C83" s="5"/>
      <c r="D83" s="29"/>
      <c r="E83" s="12"/>
      <c r="F83" s="15"/>
      <c r="G83" s="15"/>
      <c r="H83" s="5"/>
    </row>
    <row r="84" spans="1:8" x14ac:dyDescent="0.45">
      <c r="A84" s="9">
        <f t="shared" si="1"/>
        <v>80</v>
      </c>
      <c r="B84" s="9"/>
      <c r="C84" s="5"/>
      <c r="D84" s="29"/>
      <c r="E84" s="12"/>
      <c r="F84" s="15"/>
      <c r="G84" s="15"/>
      <c r="H84" s="5"/>
    </row>
    <row r="85" spans="1:8" x14ac:dyDescent="0.45">
      <c r="A85" s="9">
        <f t="shared" si="1"/>
        <v>81</v>
      </c>
      <c r="B85" s="9"/>
      <c r="C85" s="5"/>
      <c r="D85" s="29"/>
      <c r="E85" s="12"/>
      <c r="F85" s="15"/>
      <c r="G85" s="15"/>
      <c r="H85" s="5"/>
    </row>
    <row r="86" spans="1:8" x14ac:dyDescent="0.45">
      <c r="A86" s="9">
        <f t="shared" si="1"/>
        <v>82</v>
      </c>
      <c r="B86" s="9"/>
      <c r="C86" s="5"/>
      <c r="D86" s="29"/>
      <c r="E86" s="12"/>
      <c r="F86" s="15"/>
      <c r="G86" s="15"/>
      <c r="H86" s="5"/>
    </row>
    <row r="87" spans="1:8" x14ac:dyDescent="0.45">
      <c r="A87" s="9">
        <f t="shared" si="1"/>
        <v>83</v>
      </c>
      <c r="B87" s="9"/>
      <c r="C87" s="5"/>
      <c r="D87" s="29"/>
      <c r="E87" s="12"/>
      <c r="F87" s="15"/>
      <c r="G87" s="15"/>
      <c r="H87" s="5"/>
    </row>
    <row r="88" spans="1:8" x14ac:dyDescent="0.45">
      <c r="A88" s="9">
        <f t="shared" si="1"/>
        <v>84</v>
      </c>
      <c r="B88" s="9"/>
      <c r="C88" s="5"/>
      <c r="D88" s="29"/>
      <c r="E88" s="12"/>
      <c r="F88" s="15"/>
      <c r="G88" s="15"/>
      <c r="H88" s="5"/>
    </row>
    <row r="89" spans="1:8" x14ac:dyDescent="0.45">
      <c r="A89" s="9">
        <f t="shared" si="1"/>
        <v>85</v>
      </c>
      <c r="B89" s="9"/>
      <c r="C89" s="5"/>
      <c r="D89" s="29"/>
      <c r="E89" s="12"/>
      <c r="F89" s="15"/>
      <c r="G89" s="15"/>
      <c r="H89" s="5"/>
    </row>
    <row r="90" spans="1:8" x14ac:dyDescent="0.45">
      <c r="A90" s="9">
        <f t="shared" si="1"/>
        <v>86</v>
      </c>
      <c r="B90" s="9"/>
      <c r="C90" s="5"/>
      <c r="D90" s="29"/>
      <c r="E90" s="12"/>
      <c r="F90" s="15"/>
      <c r="G90" s="15"/>
      <c r="H90" s="5"/>
    </row>
    <row r="91" spans="1:8" x14ac:dyDescent="0.45">
      <c r="A91" s="9">
        <f t="shared" si="1"/>
        <v>87</v>
      </c>
      <c r="B91" s="9"/>
      <c r="C91" s="5"/>
      <c r="D91" s="29"/>
      <c r="E91" s="12"/>
      <c r="F91" s="15"/>
      <c r="G91" s="15"/>
      <c r="H91" s="5"/>
    </row>
    <row r="92" spans="1:8" x14ac:dyDescent="0.45">
      <c r="A92" s="9">
        <f t="shared" si="1"/>
        <v>88</v>
      </c>
      <c r="B92" s="9"/>
      <c r="C92" s="5"/>
      <c r="D92" s="29"/>
      <c r="E92" s="12"/>
      <c r="F92" s="15"/>
      <c r="G92" s="15"/>
      <c r="H92" s="5"/>
    </row>
    <row r="93" spans="1:8" x14ac:dyDescent="0.45">
      <c r="A93" s="9">
        <f t="shared" si="1"/>
        <v>89</v>
      </c>
      <c r="B93" s="9"/>
      <c r="C93" s="5"/>
      <c r="D93" s="29"/>
      <c r="E93" s="12"/>
      <c r="F93" s="15"/>
      <c r="G93" s="15"/>
      <c r="H93" s="5"/>
    </row>
    <row r="94" spans="1:8" x14ac:dyDescent="0.45">
      <c r="A94" s="9">
        <f t="shared" si="1"/>
        <v>90</v>
      </c>
      <c r="B94" s="9"/>
      <c r="C94" s="5"/>
      <c r="D94" s="29"/>
      <c r="E94" s="12"/>
      <c r="F94" s="15"/>
      <c r="G94" s="15"/>
      <c r="H94" s="5"/>
    </row>
    <row r="95" spans="1:8" x14ac:dyDescent="0.45">
      <c r="A95" s="9">
        <f t="shared" si="1"/>
        <v>91</v>
      </c>
      <c r="B95" s="9"/>
      <c r="C95" s="5"/>
      <c r="D95" s="29"/>
      <c r="E95" s="12"/>
      <c r="F95" s="15"/>
      <c r="G95" s="15"/>
      <c r="H95" s="5"/>
    </row>
    <row r="96" spans="1:8" x14ac:dyDescent="0.45">
      <c r="A96" s="9">
        <f t="shared" si="1"/>
        <v>92</v>
      </c>
      <c r="B96" s="9"/>
      <c r="C96" s="5"/>
      <c r="D96" s="29"/>
      <c r="E96" s="12"/>
      <c r="F96" s="15"/>
      <c r="G96" s="15"/>
      <c r="H96" s="5"/>
    </row>
    <row r="97" spans="1:8" x14ac:dyDescent="0.45">
      <c r="A97" s="9">
        <f t="shared" si="1"/>
        <v>93</v>
      </c>
      <c r="B97" s="9"/>
      <c r="C97" s="5"/>
      <c r="D97" s="29"/>
      <c r="E97" s="12"/>
      <c r="F97" s="15"/>
      <c r="G97" s="15"/>
      <c r="H97" s="5"/>
    </row>
    <row r="98" spans="1:8" x14ac:dyDescent="0.45">
      <c r="A98" s="9">
        <f t="shared" si="1"/>
        <v>94</v>
      </c>
      <c r="B98" s="9"/>
      <c r="C98" s="5"/>
      <c r="D98" s="29"/>
      <c r="E98" s="12"/>
      <c r="F98" s="15"/>
      <c r="G98" s="15"/>
      <c r="H98" s="5"/>
    </row>
    <row r="99" spans="1:8" x14ac:dyDescent="0.45">
      <c r="A99" s="9">
        <f t="shared" si="1"/>
        <v>95</v>
      </c>
      <c r="B99" s="9"/>
      <c r="C99" s="5"/>
      <c r="D99" s="29"/>
      <c r="E99" s="12"/>
      <c r="F99" s="15"/>
      <c r="G99" s="15"/>
      <c r="H99" s="5"/>
    </row>
    <row r="100" spans="1:8" x14ac:dyDescent="0.45">
      <c r="A100" s="9">
        <f t="shared" si="1"/>
        <v>96</v>
      </c>
      <c r="B100" s="9"/>
      <c r="C100" s="5"/>
      <c r="D100" s="29"/>
      <c r="E100" s="12"/>
      <c r="F100" s="15"/>
      <c r="G100" s="15"/>
      <c r="H100" s="5"/>
    </row>
    <row r="101" spans="1:8" x14ac:dyDescent="0.45">
      <c r="A101" s="9">
        <f t="shared" si="1"/>
        <v>97</v>
      </c>
      <c r="B101" s="9"/>
      <c r="C101" s="5"/>
      <c r="D101" s="29"/>
      <c r="E101" s="12"/>
      <c r="F101" s="15"/>
      <c r="G101" s="15"/>
      <c r="H101" s="5"/>
    </row>
    <row r="102" spans="1:8" x14ac:dyDescent="0.45">
      <c r="A102" s="9">
        <f t="shared" si="1"/>
        <v>98</v>
      </c>
      <c r="B102" s="9"/>
      <c r="C102" s="5"/>
      <c r="D102" s="29"/>
      <c r="E102" s="12"/>
      <c r="F102" s="15"/>
      <c r="G102" s="15"/>
      <c r="H102" s="5"/>
    </row>
    <row r="103" spans="1:8" x14ac:dyDescent="0.45">
      <c r="A103" s="9">
        <f t="shared" si="1"/>
        <v>99</v>
      </c>
      <c r="B103" s="9"/>
      <c r="C103" s="5"/>
      <c r="D103" s="29"/>
      <c r="E103" s="12"/>
      <c r="F103" s="15"/>
      <c r="G103" s="15"/>
      <c r="H103" s="5"/>
    </row>
    <row r="104" spans="1:8" x14ac:dyDescent="0.45">
      <c r="A104" s="9">
        <f t="shared" si="1"/>
        <v>100</v>
      </c>
      <c r="B104" s="9"/>
      <c r="C104" s="5"/>
      <c r="D104" s="29"/>
      <c r="E104" s="12"/>
      <c r="F104" s="15"/>
      <c r="G104" s="15"/>
      <c r="H104" s="5"/>
    </row>
    <row r="105" spans="1:8" x14ac:dyDescent="0.45">
      <c r="A105" s="44"/>
      <c r="B105" s="44"/>
      <c r="C105" s="45"/>
      <c r="D105" s="46"/>
      <c r="E105" s="47" t="s">
        <v>119</v>
      </c>
      <c r="F105" s="15">
        <f>SUM(F55:F104)</f>
        <v>0</v>
      </c>
      <c r="G105" s="15">
        <f>SUM(G55:G104)</f>
        <v>0</v>
      </c>
      <c r="H105" s="45"/>
    </row>
    <row r="106" spans="1:8" x14ac:dyDescent="0.45">
      <c r="A106" s="44"/>
      <c r="B106" s="44"/>
      <c r="C106" s="45"/>
      <c r="D106" s="46"/>
      <c r="E106" s="47" t="s">
        <v>120</v>
      </c>
      <c r="F106" s="15">
        <f>F54</f>
        <v>0</v>
      </c>
      <c r="G106" s="15">
        <f>G54</f>
        <v>0</v>
      </c>
      <c r="H106" s="45"/>
    </row>
    <row r="107" spans="1:8" x14ac:dyDescent="0.45">
      <c r="A107" s="44"/>
      <c r="B107" s="44"/>
      <c r="C107" s="45"/>
      <c r="D107" s="46"/>
      <c r="E107" s="47" t="s">
        <v>121</v>
      </c>
      <c r="F107" s="15">
        <f>F106+F105</f>
        <v>0</v>
      </c>
      <c r="G107" s="15">
        <f>G106+G105</f>
        <v>0</v>
      </c>
      <c r="H107" s="45"/>
    </row>
    <row r="108" spans="1:8" x14ac:dyDescent="0.45">
      <c r="A108" s="9">
        <f>A104+1</f>
        <v>101</v>
      </c>
      <c r="B108" s="9"/>
      <c r="C108" s="5"/>
      <c r="D108" s="29"/>
      <c r="E108" s="12"/>
      <c r="F108" s="15"/>
      <c r="G108" s="15"/>
      <c r="H108" s="5"/>
    </row>
    <row r="109" spans="1:8" x14ac:dyDescent="0.45">
      <c r="A109" s="9">
        <f t="shared" si="1"/>
        <v>102</v>
      </c>
      <c r="B109" s="9"/>
      <c r="C109" s="5"/>
      <c r="D109" s="29"/>
      <c r="E109" s="12"/>
      <c r="F109" s="15"/>
      <c r="G109" s="15"/>
      <c r="H109" s="5"/>
    </row>
    <row r="110" spans="1:8" x14ac:dyDescent="0.45">
      <c r="A110" s="9">
        <f t="shared" si="1"/>
        <v>103</v>
      </c>
      <c r="B110" s="9"/>
      <c r="C110" s="5"/>
      <c r="D110" s="29"/>
      <c r="E110" s="12"/>
      <c r="F110" s="15"/>
      <c r="G110" s="15"/>
      <c r="H110" s="5"/>
    </row>
    <row r="111" spans="1:8" x14ac:dyDescent="0.45">
      <c r="A111" s="9">
        <f t="shared" si="1"/>
        <v>104</v>
      </c>
      <c r="B111" s="9"/>
      <c r="C111" s="5"/>
      <c r="D111" s="29"/>
      <c r="E111" s="12"/>
      <c r="F111" s="15"/>
      <c r="G111" s="15"/>
      <c r="H111" s="5"/>
    </row>
    <row r="112" spans="1:8" x14ac:dyDescent="0.45">
      <c r="A112" s="9">
        <f t="shared" si="1"/>
        <v>105</v>
      </c>
      <c r="B112" s="9"/>
      <c r="C112" s="5"/>
      <c r="D112" s="29"/>
      <c r="E112" s="12"/>
      <c r="F112" s="15"/>
      <c r="G112" s="15"/>
      <c r="H112" s="5"/>
    </row>
    <row r="113" spans="1:8" x14ac:dyDescent="0.45">
      <c r="A113" s="9">
        <f t="shared" si="1"/>
        <v>106</v>
      </c>
      <c r="B113" s="9"/>
      <c r="C113" s="5"/>
      <c r="D113" s="29"/>
      <c r="E113" s="12"/>
      <c r="F113" s="15"/>
      <c r="G113" s="15"/>
      <c r="H113" s="5"/>
    </row>
    <row r="114" spans="1:8" x14ac:dyDescent="0.45">
      <c r="A114" s="9">
        <f t="shared" si="1"/>
        <v>107</v>
      </c>
      <c r="B114" s="9"/>
      <c r="C114" s="5"/>
      <c r="D114" s="29"/>
      <c r="E114" s="12"/>
      <c r="F114" s="15"/>
      <c r="G114" s="15"/>
      <c r="H114" s="5"/>
    </row>
    <row r="115" spans="1:8" x14ac:dyDescent="0.45">
      <c r="A115" s="9">
        <f t="shared" si="1"/>
        <v>108</v>
      </c>
      <c r="B115" s="9"/>
      <c r="C115" s="5"/>
      <c r="D115" s="29"/>
      <c r="E115" s="12"/>
      <c r="F115" s="15"/>
      <c r="G115" s="15"/>
      <c r="H115" s="5"/>
    </row>
    <row r="116" spans="1:8" x14ac:dyDescent="0.45">
      <c r="A116" s="9">
        <f t="shared" si="1"/>
        <v>109</v>
      </c>
      <c r="B116" s="9"/>
      <c r="C116" s="5"/>
      <c r="D116" s="29"/>
      <c r="E116" s="12"/>
      <c r="F116" s="15"/>
      <c r="G116" s="15"/>
      <c r="H116" s="5"/>
    </row>
    <row r="117" spans="1:8" x14ac:dyDescent="0.45">
      <c r="A117" s="9">
        <f t="shared" si="1"/>
        <v>110</v>
      </c>
      <c r="B117" s="9"/>
      <c r="C117" s="5"/>
      <c r="D117" s="29"/>
      <c r="E117" s="12"/>
      <c r="F117" s="15"/>
      <c r="G117" s="15"/>
      <c r="H117" s="5"/>
    </row>
    <row r="118" spans="1:8" x14ac:dyDescent="0.45">
      <c r="A118" s="9">
        <f t="shared" si="1"/>
        <v>111</v>
      </c>
      <c r="B118" s="9"/>
      <c r="C118" s="5"/>
      <c r="D118" s="29"/>
      <c r="E118" s="12"/>
      <c r="F118" s="15"/>
      <c r="G118" s="15"/>
      <c r="H118" s="5"/>
    </row>
    <row r="119" spans="1:8" x14ac:dyDescent="0.45">
      <c r="A119" s="9">
        <f t="shared" si="1"/>
        <v>112</v>
      </c>
      <c r="B119" s="9"/>
      <c r="C119" s="5"/>
      <c r="D119" s="29"/>
      <c r="E119" s="12"/>
      <c r="F119" s="15"/>
      <c r="G119" s="15"/>
      <c r="H119" s="5"/>
    </row>
    <row r="120" spans="1:8" x14ac:dyDescent="0.45">
      <c r="A120" s="9">
        <f t="shared" si="1"/>
        <v>113</v>
      </c>
      <c r="B120" s="9"/>
      <c r="C120" s="5"/>
      <c r="D120" s="29"/>
      <c r="E120" s="12"/>
      <c r="F120" s="15"/>
      <c r="G120" s="15"/>
      <c r="H120" s="5"/>
    </row>
    <row r="121" spans="1:8" x14ac:dyDescent="0.45">
      <c r="A121" s="9">
        <f t="shared" si="1"/>
        <v>114</v>
      </c>
      <c r="B121" s="9"/>
      <c r="C121" s="5"/>
      <c r="D121" s="29"/>
      <c r="E121" s="12"/>
      <c r="F121" s="15"/>
      <c r="G121" s="15"/>
      <c r="H121" s="5"/>
    </row>
    <row r="122" spans="1:8" x14ac:dyDescent="0.45">
      <c r="A122" s="9">
        <f t="shared" si="1"/>
        <v>115</v>
      </c>
      <c r="B122" s="9"/>
      <c r="C122" s="5"/>
      <c r="D122" s="29"/>
      <c r="E122" s="12"/>
      <c r="F122" s="15"/>
      <c r="G122" s="15"/>
      <c r="H122" s="5"/>
    </row>
    <row r="123" spans="1:8" x14ac:dyDescent="0.45">
      <c r="A123" s="9">
        <f t="shared" si="1"/>
        <v>116</v>
      </c>
      <c r="B123" s="9"/>
      <c r="C123" s="5"/>
      <c r="D123" s="29"/>
      <c r="E123" s="12"/>
      <c r="F123" s="15"/>
      <c r="G123" s="15"/>
      <c r="H123" s="5"/>
    </row>
    <row r="124" spans="1:8" x14ac:dyDescent="0.45">
      <c r="A124" s="9">
        <f t="shared" si="1"/>
        <v>117</v>
      </c>
      <c r="B124" s="9"/>
      <c r="C124" s="5"/>
      <c r="D124" s="29"/>
      <c r="E124" s="12"/>
      <c r="F124" s="15"/>
      <c r="G124" s="15"/>
      <c r="H124" s="5"/>
    </row>
    <row r="125" spans="1:8" x14ac:dyDescent="0.45">
      <c r="A125" s="9">
        <f t="shared" si="1"/>
        <v>118</v>
      </c>
      <c r="B125" s="9"/>
      <c r="C125" s="5"/>
      <c r="D125" s="29"/>
      <c r="E125" s="12"/>
      <c r="F125" s="15"/>
      <c r="G125" s="15"/>
      <c r="H125" s="5"/>
    </row>
    <row r="126" spans="1:8" x14ac:dyDescent="0.45">
      <c r="A126" s="9">
        <f t="shared" si="1"/>
        <v>119</v>
      </c>
      <c r="B126" s="9"/>
      <c r="C126" s="5"/>
      <c r="D126" s="29"/>
      <c r="E126" s="12"/>
      <c r="F126" s="15"/>
      <c r="G126" s="15"/>
      <c r="H126" s="5"/>
    </row>
    <row r="127" spans="1:8" x14ac:dyDescent="0.45">
      <c r="A127" s="9">
        <f t="shared" si="1"/>
        <v>120</v>
      </c>
      <c r="B127" s="9"/>
      <c r="C127" s="5"/>
      <c r="D127" s="29"/>
      <c r="E127" s="12"/>
      <c r="F127" s="15"/>
      <c r="G127" s="15"/>
      <c r="H127" s="5"/>
    </row>
    <row r="128" spans="1:8" x14ac:dyDescent="0.45">
      <c r="A128" s="9">
        <f t="shared" si="1"/>
        <v>121</v>
      </c>
      <c r="B128" s="9"/>
      <c r="C128" s="5"/>
      <c r="D128" s="29"/>
      <c r="E128" s="12"/>
      <c r="F128" s="15"/>
      <c r="G128" s="15"/>
      <c r="H128" s="5"/>
    </row>
    <row r="129" spans="1:8" x14ac:dyDescent="0.45">
      <c r="A129" s="9">
        <f t="shared" si="1"/>
        <v>122</v>
      </c>
      <c r="B129" s="9"/>
      <c r="C129" s="5"/>
      <c r="D129" s="29"/>
      <c r="E129" s="12"/>
      <c r="F129" s="15"/>
      <c r="G129" s="15"/>
      <c r="H129" s="5"/>
    </row>
    <row r="130" spans="1:8" x14ac:dyDescent="0.45">
      <c r="A130" s="9">
        <f t="shared" si="1"/>
        <v>123</v>
      </c>
      <c r="B130" s="9"/>
      <c r="C130" s="5"/>
      <c r="D130" s="29"/>
      <c r="E130" s="12"/>
      <c r="F130" s="15"/>
      <c r="G130" s="15"/>
      <c r="H130" s="5"/>
    </row>
    <row r="131" spans="1:8" x14ac:dyDescent="0.45">
      <c r="A131" s="9">
        <f t="shared" si="1"/>
        <v>124</v>
      </c>
      <c r="B131" s="9"/>
      <c r="C131" s="5"/>
      <c r="D131" s="29"/>
      <c r="E131" s="12"/>
      <c r="F131" s="15"/>
      <c r="G131" s="15"/>
      <c r="H131" s="5"/>
    </row>
    <row r="132" spans="1:8" x14ac:dyDescent="0.45">
      <c r="A132" s="9">
        <f t="shared" si="1"/>
        <v>125</v>
      </c>
      <c r="B132" s="9"/>
      <c r="C132" s="5"/>
      <c r="D132" s="29"/>
      <c r="E132" s="12"/>
      <c r="F132" s="15"/>
      <c r="G132" s="15"/>
      <c r="H132" s="5"/>
    </row>
    <row r="133" spans="1:8" x14ac:dyDescent="0.45">
      <c r="A133" s="9">
        <f t="shared" si="1"/>
        <v>126</v>
      </c>
      <c r="B133" s="9"/>
      <c r="C133" s="5"/>
      <c r="D133" s="29"/>
      <c r="E133" s="12"/>
      <c r="F133" s="15"/>
      <c r="G133" s="15"/>
      <c r="H133" s="5"/>
    </row>
    <row r="134" spans="1:8" x14ac:dyDescent="0.45">
      <c r="A134" s="9">
        <f t="shared" si="1"/>
        <v>127</v>
      </c>
      <c r="B134" s="9"/>
      <c r="C134" s="5"/>
      <c r="D134" s="29"/>
      <c r="E134" s="12"/>
      <c r="F134" s="15"/>
      <c r="G134" s="15"/>
      <c r="H134" s="5"/>
    </row>
    <row r="135" spans="1:8" x14ac:dyDescent="0.45">
      <c r="A135" s="9">
        <f t="shared" si="1"/>
        <v>128</v>
      </c>
      <c r="B135" s="9"/>
      <c r="C135" s="5"/>
      <c r="D135" s="29"/>
      <c r="E135" s="12"/>
      <c r="F135" s="15"/>
      <c r="G135" s="15"/>
      <c r="H135" s="5"/>
    </row>
    <row r="136" spans="1:8" x14ac:dyDescent="0.45">
      <c r="A136" s="9">
        <f t="shared" si="1"/>
        <v>129</v>
      </c>
      <c r="B136" s="9"/>
      <c r="C136" s="5"/>
      <c r="D136" s="29"/>
      <c r="E136" s="12"/>
      <c r="F136" s="15"/>
      <c r="G136" s="15"/>
      <c r="H136" s="5"/>
    </row>
    <row r="137" spans="1:8" x14ac:dyDescent="0.45">
      <c r="A137" s="9">
        <f t="shared" si="1"/>
        <v>130</v>
      </c>
      <c r="B137" s="9"/>
      <c r="C137" s="5"/>
      <c r="D137" s="29"/>
      <c r="E137" s="12"/>
      <c r="F137" s="15"/>
      <c r="G137" s="15"/>
      <c r="H137" s="5"/>
    </row>
    <row r="138" spans="1:8" x14ac:dyDescent="0.45">
      <c r="A138" s="9">
        <f t="shared" ref="A138:A204" si="2">A137+1</f>
        <v>131</v>
      </c>
      <c r="B138" s="9"/>
      <c r="C138" s="5"/>
      <c r="D138" s="29"/>
      <c r="E138" s="12"/>
      <c r="F138" s="15"/>
      <c r="G138" s="15"/>
      <c r="H138" s="5"/>
    </row>
    <row r="139" spans="1:8" x14ac:dyDescent="0.45">
      <c r="A139" s="9">
        <f t="shared" si="2"/>
        <v>132</v>
      </c>
      <c r="B139" s="9"/>
      <c r="C139" s="5"/>
      <c r="D139" s="29"/>
      <c r="E139" s="12"/>
      <c r="F139" s="15"/>
      <c r="G139" s="15"/>
      <c r="H139" s="5"/>
    </row>
    <row r="140" spans="1:8" x14ac:dyDescent="0.45">
      <c r="A140" s="9">
        <f t="shared" si="2"/>
        <v>133</v>
      </c>
      <c r="B140" s="9"/>
      <c r="C140" s="5"/>
      <c r="D140" s="29"/>
      <c r="E140" s="12"/>
      <c r="F140" s="15"/>
      <c r="G140" s="15"/>
      <c r="H140" s="5"/>
    </row>
    <row r="141" spans="1:8" x14ac:dyDescent="0.45">
      <c r="A141" s="9">
        <f t="shared" si="2"/>
        <v>134</v>
      </c>
      <c r="B141" s="9"/>
      <c r="C141" s="5"/>
      <c r="D141" s="29"/>
      <c r="E141" s="12"/>
      <c r="F141" s="15"/>
      <c r="G141" s="15"/>
      <c r="H141" s="5"/>
    </row>
    <row r="142" spans="1:8" x14ac:dyDescent="0.45">
      <c r="A142" s="9">
        <f t="shared" si="2"/>
        <v>135</v>
      </c>
      <c r="B142" s="9"/>
      <c r="C142" s="5"/>
      <c r="D142" s="29"/>
      <c r="E142" s="12"/>
      <c r="F142" s="15"/>
      <c r="G142" s="15"/>
      <c r="H142" s="5"/>
    </row>
    <row r="143" spans="1:8" x14ac:dyDescent="0.45">
      <c r="A143" s="9">
        <f t="shared" si="2"/>
        <v>136</v>
      </c>
      <c r="B143" s="9"/>
      <c r="C143" s="5"/>
      <c r="D143" s="29"/>
      <c r="E143" s="12"/>
      <c r="F143" s="15"/>
      <c r="G143" s="15"/>
      <c r="H143" s="5"/>
    </row>
    <row r="144" spans="1:8" x14ac:dyDescent="0.45">
      <c r="A144" s="9">
        <f t="shared" si="2"/>
        <v>137</v>
      </c>
      <c r="B144" s="9"/>
      <c r="C144" s="5"/>
      <c r="D144" s="29"/>
      <c r="E144" s="12"/>
      <c r="F144" s="15"/>
      <c r="G144" s="15"/>
      <c r="H144" s="5"/>
    </row>
    <row r="145" spans="1:8" x14ac:dyDescent="0.45">
      <c r="A145" s="9">
        <f t="shared" si="2"/>
        <v>138</v>
      </c>
      <c r="B145" s="9"/>
      <c r="C145" s="5"/>
      <c r="D145" s="29"/>
      <c r="E145" s="12"/>
      <c r="F145" s="15"/>
      <c r="G145" s="15"/>
      <c r="H145" s="5"/>
    </row>
    <row r="146" spans="1:8" x14ac:dyDescent="0.45">
      <c r="A146" s="9">
        <f t="shared" si="2"/>
        <v>139</v>
      </c>
      <c r="B146" s="9"/>
      <c r="C146" s="5"/>
      <c r="D146" s="29"/>
      <c r="E146" s="12"/>
      <c r="F146" s="15"/>
      <c r="G146" s="15"/>
      <c r="H146" s="5"/>
    </row>
    <row r="147" spans="1:8" x14ac:dyDescent="0.45">
      <c r="A147" s="9">
        <f t="shared" si="2"/>
        <v>140</v>
      </c>
      <c r="B147" s="9"/>
      <c r="C147" s="5"/>
      <c r="D147" s="29"/>
      <c r="E147" s="12"/>
      <c r="F147" s="15"/>
      <c r="G147" s="15"/>
      <c r="H147" s="5"/>
    </row>
    <row r="148" spans="1:8" x14ac:dyDescent="0.45">
      <c r="A148" s="9">
        <f t="shared" si="2"/>
        <v>141</v>
      </c>
      <c r="B148" s="9"/>
      <c r="C148" s="5"/>
      <c r="D148" s="29"/>
      <c r="E148" s="12"/>
      <c r="F148" s="15"/>
      <c r="G148" s="15"/>
      <c r="H148" s="5"/>
    </row>
    <row r="149" spans="1:8" x14ac:dyDescent="0.45">
      <c r="A149" s="9">
        <f t="shared" si="2"/>
        <v>142</v>
      </c>
      <c r="B149" s="9"/>
      <c r="C149" s="5"/>
      <c r="D149" s="29"/>
      <c r="E149" s="12"/>
      <c r="F149" s="15"/>
      <c r="G149" s="15"/>
      <c r="H149" s="5"/>
    </row>
    <row r="150" spans="1:8" x14ac:dyDescent="0.45">
      <c r="A150" s="9">
        <f t="shared" si="2"/>
        <v>143</v>
      </c>
      <c r="B150" s="9"/>
      <c r="C150" s="5"/>
      <c r="D150" s="29"/>
      <c r="E150" s="12"/>
      <c r="F150" s="15"/>
      <c r="G150" s="15"/>
      <c r="H150" s="5"/>
    </row>
    <row r="151" spans="1:8" x14ac:dyDescent="0.45">
      <c r="A151" s="9">
        <f t="shared" si="2"/>
        <v>144</v>
      </c>
      <c r="B151" s="9"/>
      <c r="C151" s="5"/>
      <c r="D151" s="29"/>
      <c r="E151" s="12"/>
      <c r="F151" s="15"/>
      <c r="G151" s="15"/>
      <c r="H151" s="5"/>
    </row>
    <row r="152" spans="1:8" x14ac:dyDescent="0.45">
      <c r="A152" s="9">
        <f t="shared" si="2"/>
        <v>145</v>
      </c>
      <c r="B152" s="9"/>
      <c r="C152" s="5"/>
      <c r="D152" s="29"/>
      <c r="E152" s="12"/>
      <c r="F152" s="15"/>
      <c r="G152" s="15"/>
      <c r="H152" s="5"/>
    </row>
    <row r="153" spans="1:8" x14ac:dyDescent="0.45">
      <c r="A153" s="9">
        <f t="shared" si="2"/>
        <v>146</v>
      </c>
      <c r="B153" s="9"/>
      <c r="C153" s="5"/>
      <c r="D153" s="29"/>
      <c r="E153" s="12"/>
      <c r="F153" s="15"/>
      <c r="G153" s="15"/>
      <c r="H153" s="5"/>
    </row>
    <row r="154" spans="1:8" x14ac:dyDescent="0.45">
      <c r="A154" s="9">
        <f t="shared" si="2"/>
        <v>147</v>
      </c>
      <c r="B154" s="9"/>
      <c r="C154" s="5"/>
      <c r="D154" s="29"/>
      <c r="E154" s="12"/>
      <c r="F154" s="15"/>
      <c r="G154" s="15"/>
      <c r="H154" s="5"/>
    </row>
    <row r="155" spans="1:8" x14ac:dyDescent="0.45">
      <c r="A155" s="9">
        <f t="shared" si="2"/>
        <v>148</v>
      </c>
      <c r="B155" s="9"/>
      <c r="C155" s="5"/>
      <c r="D155" s="29"/>
      <c r="E155" s="12"/>
      <c r="F155" s="15"/>
      <c r="G155" s="15"/>
      <c r="H155" s="5"/>
    </row>
    <row r="156" spans="1:8" x14ac:dyDescent="0.45">
      <c r="A156" s="9">
        <f t="shared" si="2"/>
        <v>149</v>
      </c>
      <c r="B156" s="9"/>
      <c r="C156" s="5"/>
      <c r="D156" s="29"/>
      <c r="E156" s="12"/>
      <c r="F156" s="15"/>
      <c r="G156" s="15"/>
      <c r="H156" s="5"/>
    </row>
    <row r="157" spans="1:8" x14ac:dyDescent="0.45">
      <c r="A157" s="9">
        <f t="shared" si="2"/>
        <v>150</v>
      </c>
      <c r="B157" s="9"/>
      <c r="C157" s="5"/>
      <c r="D157" s="29"/>
      <c r="E157" s="12"/>
      <c r="F157" s="15"/>
      <c r="G157" s="15"/>
      <c r="H157" s="5"/>
    </row>
    <row r="158" spans="1:8" x14ac:dyDescent="0.45">
      <c r="A158" s="44"/>
      <c r="B158" s="44"/>
      <c r="C158" s="45"/>
      <c r="D158" s="46"/>
      <c r="E158" s="47" t="s">
        <v>119</v>
      </c>
      <c r="F158" s="15">
        <f>SUM(F108:F157)</f>
        <v>0</v>
      </c>
      <c r="G158" s="15">
        <f>SUM(G108:G157)</f>
        <v>0</v>
      </c>
      <c r="H158" s="45"/>
    </row>
    <row r="159" spans="1:8" x14ac:dyDescent="0.45">
      <c r="A159" s="44"/>
      <c r="B159" s="44"/>
      <c r="C159" s="45"/>
      <c r="D159" s="46"/>
      <c r="E159" s="47" t="s">
        <v>120</v>
      </c>
      <c r="F159" s="15">
        <f>F107</f>
        <v>0</v>
      </c>
      <c r="G159" s="15">
        <f>G107</f>
        <v>0</v>
      </c>
      <c r="H159" s="45"/>
    </row>
    <row r="160" spans="1:8" x14ac:dyDescent="0.45">
      <c r="A160" s="44"/>
      <c r="B160" s="44"/>
      <c r="C160" s="45"/>
      <c r="D160" s="46"/>
      <c r="E160" s="47" t="s">
        <v>121</v>
      </c>
      <c r="F160" s="15">
        <f>F159+F158</f>
        <v>0</v>
      </c>
      <c r="G160" s="15">
        <f>G159+G158</f>
        <v>0</v>
      </c>
      <c r="H160" s="45"/>
    </row>
    <row r="161" spans="1:8" x14ac:dyDescent="0.45">
      <c r="A161" s="9">
        <f>A157+1</f>
        <v>151</v>
      </c>
      <c r="B161" s="9"/>
      <c r="C161" s="5"/>
      <c r="D161" s="29"/>
      <c r="E161" s="12"/>
      <c r="F161" s="15"/>
      <c r="G161" s="15"/>
      <c r="H161" s="5"/>
    </row>
    <row r="162" spans="1:8" x14ac:dyDescent="0.45">
      <c r="A162" s="9">
        <f t="shared" si="2"/>
        <v>152</v>
      </c>
      <c r="B162" s="9"/>
      <c r="C162" s="5"/>
      <c r="D162" s="29"/>
      <c r="E162" s="12"/>
      <c r="F162" s="15"/>
      <c r="G162" s="15"/>
      <c r="H162" s="5"/>
    </row>
    <row r="163" spans="1:8" x14ac:dyDescent="0.45">
      <c r="A163" s="9">
        <f t="shared" si="2"/>
        <v>153</v>
      </c>
      <c r="B163" s="9"/>
      <c r="C163" s="5"/>
      <c r="D163" s="29"/>
      <c r="E163" s="12"/>
      <c r="F163" s="15"/>
      <c r="G163" s="15"/>
      <c r="H163" s="5"/>
    </row>
    <row r="164" spans="1:8" x14ac:dyDescent="0.45">
      <c r="A164" s="9">
        <f t="shared" si="2"/>
        <v>154</v>
      </c>
      <c r="B164" s="9"/>
      <c r="C164" s="5"/>
      <c r="D164" s="29"/>
      <c r="E164" s="12"/>
      <c r="F164" s="15"/>
      <c r="G164" s="15"/>
      <c r="H164" s="5"/>
    </row>
    <row r="165" spans="1:8" x14ac:dyDescent="0.45">
      <c r="A165" s="9">
        <f t="shared" si="2"/>
        <v>155</v>
      </c>
      <c r="B165" s="9"/>
      <c r="C165" s="5"/>
      <c r="D165" s="29"/>
      <c r="E165" s="12"/>
      <c r="F165" s="15"/>
      <c r="G165" s="15"/>
      <c r="H165" s="5"/>
    </row>
    <row r="166" spans="1:8" x14ac:dyDescent="0.45">
      <c r="A166" s="9">
        <f t="shared" si="2"/>
        <v>156</v>
      </c>
      <c r="B166" s="9"/>
      <c r="C166" s="5"/>
      <c r="D166" s="29"/>
      <c r="E166" s="12"/>
      <c r="F166" s="15"/>
      <c r="G166" s="15"/>
      <c r="H166" s="5"/>
    </row>
    <row r="167" spans="1:8" x14ac:dyDescent="0.45">
      <c r="A167" s="9">
        <f t="shared" si="2"/>
        <v>157</v>
      </c>
      <c r="B167" s="9"/>
      <c r="C167" s="5"/>
      <c r="D167" s="29"/>
      <c r="E167" s="12"/>
      <c r="F167" s="15"/>
      <c r="G167" s="15"/>
      <c r="H167" s="5"/>
    </row>
    <row r="168" spans="1:8" x14ac:dyDescent="0.45">
      <c r="A168" s="9">
        <f t="shared" si="2"/>
        <v>158</v>
      </c>
      <c r="B168" s="9"/>
      <c r="C168" s="5"/>
      <c r="D168" s="29"/>
      <c r="E168" s="12"/>
      <c r="F168" s="15"/>
      <c r="G168" s="15"/>
      <c r="H168" s="5"/>
    </row>
    <row r="169" spans="1:8" x14ac:dyDescent="0.45">
      <c r="A169" s="9">
        <f t="shared" si="2"/>
        <v>159</v>
      </c>
      <c r="B169" s="9"/>
      <c r="C169" s="5"/>
      <c r="D169" s="29"/>
      <c r="E169" s="12"/>
      <c r="F169" s="15"/>
      <c r="G169" s="15"/>
      <c r="H169" s="5"/>
    </row>
    <row r="170" spans="1:8" x14ac:dyDescent="0.45">
      <c r="A170" s="9">
        <f t="shared" si="2"/>
        <v>160</v>
      </c>
      <c r="B170" s="9"/>
      <c r="C170" s="5"/>
      <c r="D170" s="29"/>
      <c r="E170" s="12"/>
      <c r="F170" s="15"/>
      <c r="G170" s="15"/>
      <c r="H170" s="5"/>
    </row>
    <row r="171" spans="1:8" x14ac:dyDescent="0.45">
      <c r="A171" s="9">
        <f t="shared" si="2"/>
        <v>161</v>
      </c>
      <c r="B171" s="9"/>
      <c r="C171" s="5"/>
      <c r="D171" s="29"/>
      <c r="E171" s="12"/>
      <c r="F171" s="15"/>
      <c r="G171" s="15"/>
      <c r="H171" s="5"/>
    </row>
    <row r="172" spans="1:8" x14ac:dyDescent="0.45">
      <c r="A172" s="9">
        <f t="shared" si="2"/>
        <v>162</v>
      </c>
      <c r="B172" s="9"/>
      <c r="C172" s="5"/>
      <c r="D172" s="29"/>
      <c r="E172" s="12"/>
      <c r="F172" s="15"/>
      <c r="G172" s="15"/>
      <c r="H172" s="5"/>
    </row>
    <row r="173" spans="1:8" x14ac:dyDescent="0.45">
      <c r="A173" s="9">
        <f t="shared" si="2"/>
        <v>163</v>
      </c>
      <c r="B173" s="9"/>
      <c r="C173" s="5"/>
      <c r="D173" s="29"/>
      <c r="E173" s="12"/>
      <c r="F173" s="15"/>
      <c r="G173" s="15"/>
      <c r="H173" s="5"/>
    </row>
    <row r="174" spans="1:8" x14ac:dyDescent="0.45">
      <c r="A174" s="9">
        <f t="shared" si="2"/>
        <v>164</v>
      </c>
      <c r="B174" s="9"/>
      <c r="C174" s="5"/>
      <c r="D174" s="29"/>
      <c r="E174" s="12"/>
      <c r="F174" s="15"/>
      <c r="G174" s="15"/>
      <c r="H174" s="5"/>
    </row>
    <row r="175" spans="1:8" x14ac:dyDescent="0.45">
      <c r="A175" s="9">
        <f t="shared" si="2"/>
        <v>165</v>
      </c>
      <c r="B175" s="9"/>
      <c r="C175" s="5"/>
      <c r="D175" s="29"/>
      <c r="E175" s="12"/>
      <c r="F175" s="15"/>
      <c r="G175" s="15"/>
      <c r="H175" s="5"/>
    </row>
    <row r="176" spans="1:8" x14ac:dyDescent="0.45">
      <c r="A176" s="9">
        <f t="shared" si="2"/>
        <v>166</v>
      </c>
      <c r="B176" s="9"/>
      <c r="C176" s="5"/>
      <c r="D176" s="29"/>
      <c r="E176" s="12"/>
      <c r="F176" s="15"/>
      <c r="G176" s="15"/>
      <c r="H176" s="5"/>
    </row>
    <row r="177" spans="1:8" x14ac:dyDescent="0.45">
      <c r="A177" s="9">
        <f t="shared" si="2"/>
        <v>167</v>
      </c>
      <c r="B177" s="9"/>
      <c r="C177" s="5"/>
      <c r="D177" s="29"/>
      <c r="E177" s="12"/>
      <c r="F177" s="15"/>
      <c r="G177" s="15"/>
      <c r="H177" s="5"/>
    </row>
    <row r="178" spans="1:8" x14ac:dyDescent="0.45">
      <c r="A178" s="9">
        <f t="shared" si="2"/>
        <v>168</v>
      </c>
      <c r="B178" s="9"/>
      <c r="C178" s="5"/>
      <c r="D178" s="29"/>
      <c r="E178" s="12"/>
      <c r="F178" s="15"/>
      <c r="G178" s="15"/>
      <c r="H178" s="5"/>
    </row>
    <row r="179" spans="1:8" x14ac:dyDescent="0.45">
      <c r="A179" s="9">
        <f t="shared" si="2"/>
        <v>169</v>
      </c>
      <c r="B179" s="9"/>
      <c r="C179" s="5"/>
      <c r="D179" s="29"/>
      <c r="E179" s="12"/>
      <c r="F179" s="15"/>
      <c r="G179" s="15"/>
      <c r="H179" s="5"/>
    </row>
    <row r="180" spans="1:8" x14ac:dyDescent="0.45">
      <c r="A180" s="9">
        <f t="shared" si="2"/>
        <v>170</v>
      </c>
      <c r="B180" s="9"/>
      <c r="C180" s="5"/>
      <c r="D180" s="29"/>
      <c r="E180" s="12"/>
      <c r="F180" s="15"/>
      <c r="G180" s="15"/>
      <c r="H180" s="5"/>
    </row>
    <row r="181" spans="1:8" x14ac:dyDescent="0.45">
      <c r="A181" s="9">
        <f t="shared" si="2"/>
        <v>171</v>
      </c>
      <c r="B181" s="9"/>
      <c r="C181" s="5"/>
      <c r="D181" s="29"/>
      <c r="E181" s="12"/>
      <c r="F181" s="15"/>
      <c r="G181" s="15"/>
      <c r="H181" s="5"/>
    </row>
    <row r="182" spans="1:8" x14ac:dyDescent="0.45">
      <c r="A182" s="9">
        <f t="shared" si="2"/>
        <v>172</v>
      </c>
      <c r="B182" s="9"/>
      <c r="C182" s="5"/>
      <c r="D182" s="29"/>
      <c r="E182" s="12"/>
      <c r="F182" s="15"/>
      <c r="G182" s="15"/>
      <c r="H182" s="5"/>
    </row>
    <row r="183" spans="1:8" x14ac:dyDescent="0.45">
      <c r="A183" s="9">
        <f t="shared" si="2"/>
        <v>173</v>
      </c>
      <c r="B183" s="9"/>
      <c r="C183" s="5"/>
      <c r="D183" s="29"/>
      <c r="E183" s="12"/>
      <c r="F183" s="15"/>
      <c r="G183" s="15"/>
      <c r="H183" s="5"/>
    </row>
    <row r="184" spans="1:8" x14ac:dyDescent="0.45">
      <c r="A184" s="9">
        <f t="shared" si="2"/>
        <v>174</v>
      </c>
      <c r="B184" s="9"/>
      <c r="C184" s="5"/>
      <c r="D184" s="29"/>
      <c r="E184" s="12"/>
      <c r="F184" s="15"/>
      <c r="G184" s="15"/>
      <c r="H184" s="5"/>
    </row>
    <row r="185" spans="1:8" x14ac:dyDescent="0.45">
      <c r="A185" s="9">
        <f t="shared" si="2"/>
        <v>175</v>
      </c>
      <c r="B185" s="9"/>
      <c r="C185" s="5"/>
      <c r="D185" s="29"/>
      <c r="E185" s="12"/>
      <c r="F185" s="15"/>
      <c r="G185" s="15"/>
      <c r="H185" s="5"/>
    </row>
    <row r="186" spans="1:8" x14ac:dyDescent="0.45">
      <c r="A186" s="9">
        <f t="shared" si="2"/>
        <v>176</v>
      </c>
      <c r="B186" s="9"/>
      <c r="C186" s="5"/>
      <c r="D186" s="29"/>
      <c r="E186" s="12"/>
      <c r="F186" s="15"/>
      <c r="G186" s="15"/>
      <c r="H186" s="5"/>
    </row>
    <row r="187" spans="1:8" x14ac:dyDescent="0.45">
      <c r="A187" s="9">
        <f t="shared" si="2"/>
        <v>177</v>
      </c>
      <c r="B187" s="9"/>
      <c r="C187" s="5"/>
      <c r="D187" s="29"/>
      <c r="E187" s="12"/>
      <c r="F187" s="15"/>
      <c r="G187" s="15"/>
      <c r="H187" s="5"/>
    </row>
    <row r="188" spans="1:8" x14ac:dyDescent="0.45">
      <c r="A188" s="9">
        <f t="shared" si="2"/>
        <v>178</v>
      </c>
      <c r="B188" s="9"/>
      <c r="C188" s="5"/>
      <c r="D188" s="29"/>
      <c r="E188" s="12"/>
      <c r="F188" s="15"/>
      <c r="G188" s="15"/>
      <c r="H188" s="5"/>
    </row>
    <row r="189" spans="1:8" x14ac:dyDescent="0.45">
      <c r="A189" s="9">
        <f t="shared" si="2"/>
        <v>179</v>
      </c>
      <c r="B189" s="9"/>
      <c r="C189" s="5"/>
      <c r="D189" s="29"/>
      <c r="E189" s="12"/>
      <c r="F189" s="15"/>
      <c r="G189" s="15"/>
      <c r="H189" s="5"/>
    </row>
    <row r="190" spans="1:8" x14ac:dyDescent="0.45">
      <c r="A190" s="9">
        <f t="shared" si="2"/>
        <v>180</v>
      </c>
      <c r="B190" s="9"/>
      <c r="C190" s="5"/>
      <c r="D190" s="29"/>
      <c r="E190" s="12"/>
      <c r="F190" s="15"/>
      <c r="G190" s="15"/>
      <c r="H190" s="5"/>
    </row>
    <row r="191" spans="1:8" x14ac:dyDescent="0.45">
      <c r="A191" s="9">
        <f t="shared" si="2"/>
        <v>181</v>
      </c>
      <c r="B191" s="9"/>
      <c r="C191" s="5"/>
      <c r="D191" s="29"/>
      <c r="E191" s="12"/>
      <c r="F191" s="15"/>
      <c r="G191" s="15"/>
      <c r="H191" s="5"/>
    </row>
    <row r="192" spans="1:8" x14ac:dyDescent="0.45">
      <c r="A192" s="9">
        <f t="shared" si="2"/>
        <v>182</v>
      </c>
      <c r="B192" s="9"/>
      <c r="C192" s="5"/>
      <c r="D192" s="29"/>
      <c r="E192" s="12"/>
      <c r="F192" s="15"/>
      <c r="G192" s="15"/>
      <c r="H192" s="5"/>
    </row>
    <row r="193" spans="1:8" x14ac:dyDescent="0.45">
      <c r="A193" s="9">
        <f t="shared" si="2"/>
        <v>183</v>
      </c>
      <c r="B193" s="9"/>
      <c r="C193" s="5"/>
      <c r="D193" s="29"/>
      <c r="E193" s="12"/>
      <c r="F193" s="15"/>
      <c r="G193" s="15"/>
      <c r="H193" s="5"/>
    </row>
    <row r="194" spans="1:8" x14ac:dyDescent="0.45">
      <c r="A194" s="9">
        <f t="shared" si="2"/>
        <v>184</v>
      </c>
      <c r="B194" s="9"/>
      <c r="C194" s="5"/>
      <c r="D194" s="29"/>
      <c r="E194" s="12"/>
      <c r="F194" s="15"/>
      <c r="G194" s="15"/>
      <c r="H194" s="5"/>
    </row>
    <row r="195" spans="1:8" x14ac:dyDescent="0.45">
      <c r="A195" s="9">
        <f t="shared" si="2"/>
        <v>185</v>
      </c>
      <c r="B195" s="9"/>
      <c r="C195" s="5"/>
      <c r="D195" s="29"/>
      <c r="E195" s="12"/>
      <c r="F195" s="15"/>
      <c r="G195" s="15"/>
      <c r="H195" s="5"/>
    </row>
    <row r="196" spans="1:8" x14ac:dyDescent="0.45">
      <c r="A196" s="9">
        <f t="shared" si="2"/>
        <v>186</v>
      </c>
      <c r="B196" s="9"/>
      <c r="C196" s="5"/>
      <c r="D196" s="29"/>
      <c r="E196" s="12"/>
      <c r="F196" s="15"/>
      <c r="G196" s="15"/>
      <c r="H196" s="5"/>
    </row>
    <row r="197" spans="1:8" x14ac:dyDescent="0.45">
      <c r="A197" s="9">
        <f t="shared" si="2"/>
        <v>187</v>
      </c>
      <c r="B197" s="9"/>
      <c r="C197" s="5"/>
      <c r="D197" s="29"/>
      <c r="E197" s="12"/>
      <c r="F197" s="15"/>
      <c r="G197" s="15"/>
      <c r="H197" s="5"/>
    </row>
    <row r="198" spans="1:8" x14ac:dyDescent="0.45">
      <c r="A198" s="9">
        <f t="shared" si="2"/>
        <v>188</v>
      </c>
      <c r="B198" s="9"/>
      <c r="C198" s="5"/>
      <c r="D198" s="29"/>
      <c r="E198" s="12"/>
      <c r="F198" s="15"/>
      <c r="G198" s="15"/>
      <c r="H198" s="5"/>
    </row>
    <row r="199" spans="1:8" x14ac:dyDescent="0.45">
      <c r="A199" s="9">
        <f t="shared" si="2"/>
        <v>189</v>
      </c>
      <c r="B199" s="9"/>
      <c r="C199" s="5"/>
      <c r="D199" s="29"/>
      <c r="E199" s="12"/>
      <c r="F199" s="15"/>
      <c r="G199" s="15"/>
      <c r="H199" s="5"/>
    </row>
    <row r="200" spans="1:8" x14ac:dyDescent="0.45">
      <c r="A200" s="9">
        <f t="shared" si="2"/>
        <v>190</v>
      </c>
      <c r="B200" s="9"/>
      <c r="C200" s="5"/>
      <c r="D200" s="29"/>
      <c r="E200" s="12"/>
      <c r="F200" s="15"/>
      <c r="G200" s="15"/>
      <c r="H200" s="5"/>
    </row>
    <row r="201" spans="1:8" x14ac:dyDescent="0.45">
      <c r="A201" s="9">
        <f t="shared" si="2"/>
        <v>191</v>
      </c>
      <c r="B201" s="9"/>
      <c r="C201" s="5"/>
      <c r="D201" s="29"/>
      <c r="E201" s="12"/>
      <c r="F201" s="15"/>
      <c r="G201" s="15"/>
      <c r="H201" s="5"/>
    </row>
    <row r="202" spans="1:8" x14ac:dyDescent="0.45">
      <c r="A202" s="9">
        <f t="shared" si="2"/>
        <v>192</v>
      </c>
      <c r="B202" s="9"/>
      <c r="C202" s="5"/>
      <c r="D202" s="29"/>
      <c r="E202" s="12"/>
      <c r="F202" s="15"/>
      <c r="G202" s="15"/>
      <c r="H202" s="5"/>
    </row>
    <row r="203" spans="1:8" x14ac:dyDescent="0.45">
      <c r="A203" s="9">
        <f t="shared" si="2"/>
        <v>193</v>
      </c>
      <c r="B203" s="9"/>
      <c r="C203" s="5"/>
      <c r="D203" s="29"/>
      <c r="E203" s="12"/>
      <c r="F203" s="15"/>
      <c r="G203" s="15"/>
      <c r="H203" s="5"/>
    </row>
    <row r="204" spans="1:8" x14ac:dyDescent="0.45">
      <c r="A204" s="9">
        <f t="shared" si="2"/>
        <v>194</v>
      </c>
      <c r="B204" s="9"/>
      <c r="C204" s="5"/>
      <c r="D204" s="29"/>
      <c r="E204" s="12"/>
      <c r="F204" s="15"/>
      <c r="G204" s="15"/>
      <c r="H204" s="5"/>
    </row>
    <row r="205" spans="1:8" x14ac:dyDescent="0.45">
      <c r="A205" s="9">
        <f t="shared" ref="A205:A210" si="3">A204+1</f>
        <v>195</v>
      </c>
      <c r="B205" s="9"/>
      <c r="C205" s="5"/>
      <c r="D205" s="29"/>
      <c r="E205" s="12"/>
      <c r="F205" s="15"/>
      <c r="G205" s="15"/>
      <c r="H205" s="5"/>
    </row>
    <row r="206" spans="1:8" x14ac:dyDescent="0.45">
      <c r="A206" s="9">
        <f t="shared" si="3"/>
        <v>196</v>
      </c>
      <c r="B206" s="9"/>
      <c r="C206" s="5"/>
      <c r="D206" s="29"/>
      <c r="E206" s="12"/>
      <c r="F206" s="15"/>
      <c r="G206" s="15"/>
      <c r="H206" s="5"/>
    </row>
    <row r="207" spans="1:8" x14ac:dyDescent="0.45">
      <c r="A207" s="9">
        <f t="shared" si="3"/>
        <v>197</v>
      </c>
      <c r="B207" s="9"/>
      <c r="C207" s="5"/>
      <c r="D207" s="29"/>
      <c r="E207" s="12"/>
      <c r="F207" s="15"/>
      <c r="G207" s="15"/>
      <c r="H207" s="5"/>
    </row>
    <row r="208" spans="1:8" x14ac:dyDescent="0.45">
      <c r="A208" s="9">
        <f t="shared" si="3"/>
        <v>198</v>
      </c>
      <c r="B208" s="9"/>
      <c r="C208" s="5"/>
      <c r="D208" s="29"/>
      <c r="E208" s="12"/>
      <c r="F208" s="15"/>
      <c r="G208" s="15"/>
      <c r="H208" s="5"/>
    </row>
    <row r="209" spans="1:8" x14ac:dyDescent="0.45">
      <c r="A209" s="9">
        <f t="shared" si="3"/>
        <v>199</v>
      </c>
      <c r="B209" s="9"/>
      <c r="C209" s="5"/>
      <c r="D209" s="29"/>
      <c r="E209" s="12"/>
      <c r="F209" s="15"/>
      <c r="G209" s="15"/>
      <c r="H209" s="5"/>
    </row>
    <row r="210" spans="1:8" x14ac:dyDescent="0.45">
      <c r="A210" s="9">
        <f t="shared" si="3"/>
        <v>200</v>
      </c>
      <c r="B210" s="9"/>
      <c r="C210" s="5"/>
      <c r="D210" s="29"/>
      <c r="E210" s="12"/>
      <c r="F210" s="15"/>
      <c r="G210" s="15"/>
      <c r="H210" s="5"/>
    </row>
    <row r="211" spans="1:8" x14ac:dyDescent="0.45">
      <c r="A211" s="44"/>
      <c r="B211" s="44"/>
      <c r="C211" s="45"/>
      <c r="D211" s="46"/>
      <c r="E211" s="47" t="s">
        <v>119</v>
      </c>
      <c r="F211" s="15">
        <f>SUM(F161:F210)</f>
        <v>0</v>
      </c>
      <c r="G211" s="15">
        <f>SUM(G161:G210)</f>
        <v>0</v>
      </c>
      <c r="H211" s="45"/>
    </row>
    <row r="212" spans="1:8" x14ac:dyDescent="0.45">
      <c r="A212" s="44"/>
      <c r="B212" s="44"/>
      <c r="C212" s="45"/>
      <c r="D212" s="46"/>
      <c r="E212" s="47" t="s">
        <v>120</v>
      </c>
      <c r="F212" s="15">
        <f>F160</f>
        <v>0</v>
      </c>
      <c r="G212" s="15">
        <f>G160</f>
        <v>0</v>
      </c>
      <c r="H212" s="45"/>
    </row>
    <row r="213" spans="1:8" x14ac:dyDescent="0.45">
      <c r="A213" s="44"/>
      <c r="B213" s="44"/>
      <c r="C213" s="45"/>
      <c r="D213" s="46"/>
      <c r="E213" s="47" t="s">
        <v>121</v>
      </c>
      <c r="F213" s="15">
        <f>F212+F211</f>
        <v>0</v>
      </c>
      <c r="G213" s="15">
        <f>G212+G211</f>
        <v>0</v>
      </c>
      <c r="H213" s="45"/>
    </row>
    <row r="216" spans="1:8" ht="27.4" x14ac:dyDescent="0.45">
      <c r="A216" s="64" t="s">
        <v>82</v>
      </c>
      <c r="B216" s="64"/>
      <c r="C216" s="64"/>
      <c r="D216" s="64"/>
      <c r="E216" s="64"/>
      <c r="F216" s="64"/>
      <c r="G216" s="64"/>
      <c r="H216" s="64"/>
    </row>
    <row r="218" spans="1:8" ht="20.25" x14ac:dyDescent="0.45">
      <c r="E218" s="19" t="s">
        <v>54</v>
      </c>
      <c r="F218" s="20" t="s">
        <v>7</v>
      </c>
      <c r="G218" s="20" t="s">
        <v>8</v>
      </c>
    </row>
    <row r="219" spans="1:8" x14ac:dyDescent="0.45">
      <c r="E219" s="12" t="s">
        <v>55</v>
      </c>
      <c r="F219" s="15">
        <f>SUMIF(C2:C210,"styczeń",F2:F210)</f>
        <v>0</v>
      </c>
      <c r="G219" s="15">
        <f>SUMIF(C2:C210,"styczeń",G2:G210)</f>
        <v>0</v>
      </c>
    </row>
    <row r="220" spans="1:8" x14ac:dyDescent="0.45">
      <c r="E220" s="12" t="s">
        <v>56</v>
      </c>
      <c r="F220" s="15">
        <f>SUMIF(C2:C210,"luty",F2:F210)</f>
        <v>0</v>
      </c>
      <c r="G220" s="15">
        <f>SUMIF(C2:C210,"luty",G2:G210)</f>
        <v>0</v>
      </c>
    </row>
    <row r="221" spans="1:8" x14ac:dyDescent="0.45">
      <c r="E221" s="12" t="s">
        <v>57</v>
      </c>
      <c r="F221" s="15">
        <f>SUMIF(C2:C210,"marzec",F2:F210)</f>
        <v>0</v>
      </c>
      <c r="G221" s="15">
        <f>SUMIF(C2:C210,"marzec",G2:G210)</f>
        <v>0</v>
      </c>
    </row>
    <row r="222" spans="1:8" x14ac:dyDescent="0.45">
      <c r="E222" s="12" t="s">
        <v>58</v>
      </c>
      <c r="F222" s="15">
        <f>SUMIF(C2:C210,"kwiecień",F2:F210)</f>
        <v>0</v>
      </c>
      <c r="G222" s="15">
        <f>SUMIF(C2:C210,"kwiecień",G2:G210)</f>
        <v>0</v>
      </c>
    </row>
    <row r="223" spans="1:8" x14ac:dyDescent="0.45">
      <c r="E223" s="12" t="s">
        <v>59</v>
      </c>
      <c r="F223" s="15">
        <f>SUMIF(C2:C210,"maj",F2:F210)</f>
        <v>0</v>
      </c>
      <c r="G223" s="15">
        <f>SUMIF(C2:C210,"maj",G2:G210)</f>
        <v>0</v>
      </c>
    </row>
    <row r="224" spans="1:8" x14ac:dyDescent="0.45">
      <c r="E224" s="12" t="s">
        <v>60</v>
      </c>
      <c r="F224" s="15">
        <f>SUMIF(C2:C210,"czerwiec",F2:F210)</f>
        <v>0</v>
      </c>
      <c r="G224" s="15">
        <f>SUMIF(C2:C210,"czerwiec",G2:G210)</f>
        <v>0</v>
      </c>
    </row>
    <row r="225" spans="1:8" x14ac:dyDescent="0.45">
      <c r="E225" s="12" t="s">
        <v>61</v>
      </c>
      <c r="F225" s="15">
        <f>SUMIF(C2:C210,"lipiec",F2:F210)</f>
        <v>0</v>
      </c>
      <c r="G225" s="15">
        <f>SUMIF(C2:C210,"lipiec",G2:G210)</f>
        <v>0</v>
      </c>
    </row>
    <row r="226" spans="1:8" x14ac:dyDescent="0.45">
      <c r="E226" s="12" t="s">
        <v>62</v>
      </c>
      <c r="F226" s="15">
        <f>SUMIF(C2:C210,"sierpień",F2:F210)</f>
        <v>0</v>
      </c>
      <c r="G226" s="15">
        <f>SUMIF(C2:C210,"sierpień",G2:G210)</f>
        <v>0</v>
      </c>
    </row>
    <row r="227" spans="1:8" x14ac:dyDescent="0.45">
      <c r="E227" s="12" t="s">
        <v>63</v>
      </c>
      <c r="F227" s="15">
        <f>SUMIF(C2:C210,"wrzesień",F2:F210)</f>
        <v>0</v>
      </c>
      <c r="G227" s="15">
        <f>SUMIF(C2:C210,"wrzesień",G2:G210)</f>
        <v>0</v>
      </c>
    </row>
    <row r="228" spans="1:8" x14ac:dyDescent="0.45">
      <c r="E228" s="12" t="s">
        <v>64</v>
      </c>
      <c r="F228" s="15">
        <f>SUMIF(C2:C210,"październik",F2:F210)</f>
        <v>0</v>
      </c>
      <c r="G228" s="15">
        <f>SUMIF(C2:C210,"październik",G2:G210)</f>
        <v>0</v>
      </c>
    </row>
    <row r="229" spans="1:8" x14ac:dyDescent="0.45">
      <c r="E229" s="12" t="s">
        <v>65</v>
      </c>
      <c r="F229" s="15">
        <f>SUMIF(C2:C210,"listopad",F2:F210)</f>
        <v>0</v>
      </c>
      <c r="G229" s="15">
        <f>SUMIF(C2:C210,"listopad",G2:G210)</f>
        <v>0</v>
      </c>
    </row>
    <row r="230" spans="1:8" x14ac:dyDescent="0.45">
      <c r="E230" s="12" t="s">
        <v>66</v>
      </c>
      <c r="F230" s="15">
        <f>SUMIF(C2:C210,"grudzień",F2:F210)</f>
        <v>0</v>
      </c>
      <c r="G230" s="15">
        <f>SUMIF(C2:C210,"grudzień",G2:G210)</f>
        <v>0</v>
      </c>
    </row>
    <row r="231" spans="1:8" ht="13.9" x14ac:dyDescent="0.45">
      <c r="E231" s="21" t="s">
        <v>67</v>
      </c>
      <c r="F231" s="22">
        <f>SUM(F219:F230)</f>
        <v>0</v>
      </c>
      <c r="G231" s="22">
        <f>SUM(G219:G230)</f>
        <v>0</v>
      </c>
    </row>
    <row r="232" spans="1:8" ht="13.9" x14ac:dyDescent="0.45">
      <c r="E232" s="21" t="s">
        <v>68</v>
      </c>
      <c r="F232" s="65">
        <f>F231-G231</f>
        <v>0</v>
      </c>
      <c r="G232" s="66"/>
    </row>
    <row r="234" spans="1:8" ht="22.5" x14ac:dyDescent="0.45">
      <c r="A234" s="69" t="s">
        <v>83</v>
      </c>
      <c r="B234" s="69"/>
      <c r="C234" s="69"/>
      <c r="D234" s="69"/>
      <c r="E234" s="69"/>
      <c r="F234" s="69"/>
      <c r="G234" s="69"/>
      <c r="H234" s="69"/>
    </row>
    <row r="235" spans="1:8" x14ac:dyDescent="0.45">
      <c r="B235" s="67"/>
      <c r="C235" s="67"/>
      <c r="D235" s="67"/>
      <c r="E235" s="67"/>
    </row>
    <row r="236" spans="1:8" ht="20.65" x14ac:dyDescent="0.45">
      <c r="B236" s="68" t="s">
        <v>70</v>
      </c>
      <c r="C236" s="68"/>
      <c r="D236" s="68"/>
      <c r="E236" s="68"/>
      <c r="F236" s="23" t="s">
        <v>8</v>
      </c>
    </row>
    <row r="237" spans="1:8" x14ac:dyDescent="0.45">
      <c r="A237" s="4"/>
      <c r="B237" s="62" t="s">
        <v>25</v>
      </c>
      <c r="C237" s="62" t="s">
        <v>25</v>
      </c>
      <c r="D237" s="62" t="s">
        <v>25</v>
      </c>
      <c r="E237" s="62" t="s">
        <v>25</v>
      </c>
      <c r="F237" s="15">
        <f>SUMIF(H2:H210,"środki ochrony roślin",G2:G210)</f>
        <v>0</v>
      </c>
      <c r="G237" s="4"/>
    </row>
    <row r="238" spans="1:8" x14ac:dyDescent="0.45">
      <c r="A238" s="4"/>
      <c r="B238" s="62" t="s">
        <v>26</v>
      </c>
      <c r="C238" s="62" t="s">
        <v>26</v>
      </c>
      <c r="D238" s="62" t="s">
        <v>26</v>
      </c>
      <c r="E238" s="62" t="s">
        <v>26</v>
      </c>
      <c r="F238" s="15">
        <f>SUMIF(H2:H210,"nawozy mineralne",G2:G210)</f>
        <v>0</v>
      </c>
      <c r="G238" s="4"/>
    </row>
    <row r="239" spans="1:8" x14ac:dyDescent="0.45">
      <c r="A239" s="4"/>
      <c r="B239" s="62" t="s">
        <v>27</v>
      </c>
      <c r="C239" s="62" t="s">
        <v>27</v>
      </c>
      <c r="D239" s="62" t="s">
        <v>27</v>
      </c>
      <c r="E239" s="62" t="s">
        <v>27</v>
      </c>
      <c r="F239" s="15">
        <f>SUMIF(H2:H210,"materiały pędne na działalność rolniczą",G2:G210)</f>
        <v>0</v>
      </c>
      <c r="G239" s="4"/>
    </row>
    <row r="240" spans="1:8" x14ac:dyDescent="0.45">
      <c r="A240" s="4"/>
      <c r="B240" s="62" t="s">
        <v>28</v>
      </c>
      <c r="C240" s="62" t="s">
        <v>28</v>
      </c>
      <c r="D240" s="62" t="s">
        <v>28</v>
      </c>
      <c r="E240" s="62" t="s">
        <v>28</v>
      </c>
      <c r="F240" s="15">
        <f>SUMIF(H2:H210,"energia elektryczna na działalność rolniczą",G2:G210)</f>
        <v>0</v>
      </c>
      <c r="G240" s="4"/>
    </row>
    <row r="241" spans="1:7" x14ac:dyDescent="0.45">
      <c r="A241" s="4"/>
      <c r="B241" s="62" t="s">
        <v>29</v>
      </c>
      <c r="C241" s="62" t="s">
        <v>29</v>
      </c>
      <c r="D241" s="62" t="s">
        <v>29</v>
      </c>
      <c r="E241" s="62" t="s">
        <v>29</v>
      </c>
      <c r="F241" s="15">
        <f>SUMIF(H2:H210,"części zamienne, oleje i smary do remontów bieżących",G2:G210)</f>
        <v>0</v>
      </c>
      <c r="G241" s="4"/>
    </row>
    <row r="242" spans="1:7" x14ac:dyDescent="0.45">
      <c r="A242" s="4"/>
      <c r="B242" s="62" t="s">
        <v>30</v>
      </c>
      <c r="C242" s="62" t="s">
        <v>30</v>
      </c>
      <c r="D242" s="62" t="s">
        <v>30</v>
      </c>
      <c r="E242" s="62" t="s">
        <v>30</v>
      </c>
      <c r="F242" s="15">
        <f>SUMIF(H2:H210,"woda na działalność rolniczą",G2:G210)</f>
        <v>0</v>
      </c>
      <c r="G242" s="4"/>
    </row>
    <row r="243" spans="1:7" x14ac:dyDescent="0.45">
      <c r="A243" s="4"/>
      <c r="B243" s="62" t="s">
        <v>31</v>
      </c>
      <c r="C243" s="62" t="s">
        <v>31</v>
      </c>
      <c r="D243" s="62" t="s">
        <v>31</v>
      </c>
      <c r="E243" s="62" t="s">
        <v>31</v>
      </c>
      <c r="F243" s="15">
        <f>SUMIF(H2:H210,"materiały opałowe na działalność rolniczą",G2:G210)</f>
        <v>0</v>
      </c>
      <c r="G243" s="4"/>
    </row>
    <row r="244" spans="1:7" x14ac:dyDescent="0.45">
      <c r="A244" s="4"/>
      <c r="B244" s="62" t="s">
        <v>32</v>
      </c>
      <c r="C244" s="62" t="s">
        <v>32</v>
      </c>
      <c r="D244" s="62" t="s">
        <v>32</v>
      </c>
      <c r="E244" s="62" t="s">
        <v>32</v>
      </c>
      <c r="F244" s="15">
        <f>SUMIF(H2:H210,"materiały budowlane do remontów bieżących",G2:G210)</f>
        <v>0</v>
      </c>
      <c r="G244" s="4"/>
    </row>
    <row r="245" spans="1:7" x14ac:dyDescent="0.45">
      <c r="A245" s="4"/>
      <c r="B245" s="62" t="s">
        <v>33</v>
      </c>
      <c r="C245" s="62" t="s">
        <v>33</v>
      </c>
      <c r="D245" s="62" t="s">
        <v>33</v>
      </c>
      <c r="E245" s="62" t="s">
        <v>33</v>
      </c>
      <c r="F245" s="15">
        <f>SUMIF(H2:H210,"materiały i środki dezynfekcyjne",G2:G210)</f>
        <v>0</v>
      </c>
      <c r="G245" s="4"/>
    </row>
    <row r="246" spans="1:7" x14ac:dyDescent="0.45">
      <c r="A246" s="4"/>
      <c r="B246" s="62" t="s">
        <v>34</v>
      </c>
      <c r="C246" s="62" t="s">
        <v>34</v>
      </c>
      <c r="D246" s="62" t="s">
        <v>34</v>
      </c>
      <c r="E246" s="62" t="s">
        <v>34</v>
      </c>
      <c r="F246" s="15">
        <f>SUMIF(H2:H210,"drobne narzędzia i przedmioty o małej wartości",G2:G210)</f>
        <v>0</v>
      </c>
      <c r="G246" s="4"/>
    </row>
    <row r="247" spans="1:7" x14ac:dyDescent="0.45">
      <c r="A247" s="4"/>
      <c r="B247" s="62" t="s">
        <v>35</v>
      </c>
      <c r="C247" s="62" t="s">
        <v>35</v>
      </c>
      <c r="D247" s="62" t="s">
        <v>35</v>
      </c>
      <c r="E247" s="62" t="s">
        <v>35</v>
      </c>
      <c r="F247" s="15">
        <f>SUMIF(H2:H210,"Pozostałe - koszty ogólnoprodukcyjne",G2:G210)</f>
        <v>0</v>
      </c>
      <c r="G247" s="4"/>
    </row>
    <row r="248" spans="1:7" x14ac:dyDescent="0.45">
      <c r="A248" s="4"/>
      <c r="B248" s="62" t="s">
        <v>36</v>
      </c>
      <c r="C248" s="62" t="s">
        <v>36</v>
      </c>
      <c r="D248" s="62" t="s">
        <v>36</v>
      </c>
      <c r="E248" s="62" t="s">
        <v>36</v>
      </c>
      <c r="F248" s="15">
        <f>SUMIF(H2:H210,"Materiał siewny i rozmnożeniowy - z zakupu",G2:G210)</f>
        <v>0</v>
      </c>
      <c r="G248" s="4"/>
    </row>
    <row r="249" spans="1:7" x14ac:dyDescent="0.45">
      <c r="A249" s="4"/>
      <c r="B249" s="62" t="s">
        <v>37</v>
      </c>
      <c r="C249" s="62" t="s">
        <v>37</v>
      </c>
      <c r="D249" s="62" t="s">
        <v>37</v>
      </c>
      <c r="E249" s="62" t="s">
        <v>37</v>
      </c>
      <c r="F249" s="15">
        <f>SUMIF(H2:H210,"Nawozy wapniowe",G2:G210)</f>
        <v>0</v>
      </c>
      <c r="G249" s="4"/>
    </row>
    <row r="250" spans="1:7" x14ac:dyDescent="0.45">
      <c r="A250" s="4"/>
      <c r="B250" s="62" t="s">
        <v>38</v>
      </c>
      <c r="C250" s="62" t="s">
        <v>38</v>
      </c>
      <c r="D250" s="62" t="s">
        <v>38</v>
      </c>
      <c r="E250" s="62" t="s">
        <v>38</v>
      </c>
      <c r="F250" s="15">
        <f>SUMIF(H2:H210,"Nawozy organiczne z zakupu - OBORNIK",G2:G210)</f>
        <v>0</v>
      </c>
      <c r="G250" s="4"/>
    </row>
    <row r="251" spans="1:7" x14ac:dyDescent="0.45">
      <c r="A251" s="4"/>
      <c r="B251" s="62" t="s">
        <v>39</v>
      </c>
      <c r="C251" s="62" t="s">
        <v>39</v>
      </c>
      <c r="D251" s="62" t="s">
        <v>39</v>
      </c>
      <c r="E251" s="62" t="s">
        <v>39</v>
      </c>
      <c r="F251" s="15">
        <f>SUMIF(H2:H210,"Nawozy organiczne z zakupu - GNOJOWICA",G2:G210)</f>
        <v>0</v>
      </c>
      <c r="G251" s="4"/>
    </row>
    <row r="252" spans="1:7" x14ac:dyDescent="0.45">
      <c r="A252" s="4"/>
      <c r="B252" s="62" t="s">
        <v>40</v>
      </c>
      <c r="C252" s="62" t="s">
        <v>40</v>
      </c>
      <c r="D252" s="62" t="s">
        <v>40</v>
      </c>
      <c r="E252" s="62" t="s">
        <v>40</v>
      </c>
      <c r="F252" s="15">
        <f>SUMIF(H2:H210,"Regulatory wzrostu",G2:G210)</f>
        <v>0</v>
      </c>
      <c r="G252" s="4"/>
    </row>
    <row r="253" spans="1:7" x14ac:dyDescent="0.45">
      <c r="A253" s="4"/>
      <c r="B253" s="62" t="s">
        <v>41</v>
      </c>
      <c r="C253" s="62" t="s">
        <v>41</v>
      </c>
      <c r="D253" s="62" t="s">
        <v>41</v>
      </c>
      <c r="E253" s="62" t="s">
        <v>41</v>
      </c>
      <c r="F253" s="15">
        <f>SUMIF(H2:H210,"Defolianty",G2:G210)</f>
        <v>0</v>
      </c>
      <c r="G253" s="4"/>
    </row>
    <row r="254" spans="1:7" x14ac:dyDescent="0.45">
      <c r="A254" s="4"/>
      <c r="B254" s="62" t="s">
        <v>42</v>
      </c>
      <c r="C254" s="62" t="s">
        <v>42</v>
      </c>
      <c r="D254" s="62" t="s">
        <v>42</v>
      </c>
      <c r="E254" s="62" t="s">
        <v>42</v>
      </c>
      <c r="F254" s="15">
        <f>SUMIF(H2:H210,"Pozostałe - koszty bezpośrednie produkcji roslinnej",G2:G210)</f>
        <v>0</v>
      </c>
      <c r="G254" s="4"/>
    </row>
    <row r="255" spans="1:7" x14ac:dyDescent="0.45">
      <c r="A255" s="4"/>
      <c r="B255" s="62" t="s">
        <v>43</v>
      </c>
      <c r="C255" s="62" t="s">
        <v>43</v>
      </c>
      <c r="D255" s="62" t="s">
        <v>43</v>
      </c>
      <c r="E255" s="62" t="s">
        <v>43</v>
      </c>
      <c r="F255" s="15">
        <f>SUMIF(H2:H210,"Pasze treściwe - z zakupu",G2:G210)</f>
        <v>0</v>
      </c>
      <c r="G255" s="4"/>
    </row>
    <row r="256" spans="1:7" x14ac:dyDescent="0.45">
      <c r="A256" s="4"/>
      <c r="B256" s="62" t="s">
        <v>44</v>
      </c>
      <c r="C256" s="62" t="s">
        <v>44</v>
      </c>
      <c r="D256" s="62" t="s">
        <v>44</v>
      </c>
      <c r="E256" s="62" t="s">
        <v>44</v>
      </c>
      <c r="F256" s="15">
        <f>SUMIF(H2:H210,"pasze mineralne i dodatki paszowe",G2:G210)</f>
        <v>0</v>
      </c>
      <c r="G256" s="4"/>
    </row>
    <row r="257" spans="1:7" x14ac:dyDescent="0.45">
      <c r="A257" s="4"/>
      <c r="B257" s="62" t="s">
        <v>45</v>
      </c>
      <c r="C257" s="62" t="s">
        <v>45</v>
      </c>
      <c r="D257" s="62" t="s">
        <v>45</v>
      </c>
      <c r="E257" s="62" t="s">
        <v>45</v>
      </c>
      <c r="F257" s="15">
        <f>SUMIF(H2:H210,"pasze objętościowe - z zakupu",G2:G210)</f>
        <v>0</v>
      </c>
      <c r="G257" s="4"/>
    </row>
    <row r="258" spans="1:7" x14ac:dyDescent="0.45">
      <c r="A258" s="4"/>
      <c r="B258" s="62" t="s">
        <v>46</v>
      </c>
      <c r="C258" s="62" t="s">
        <v>46</v>
      </c>
      <c r="D258" s="62" t="s">
        <v>46</v>
      </c>
      <c r="E258" s="62" t="s">
        <v>46</v>
      </c>
      <c r="F258" s="15">
        <f>SUMIF(H2:H3,"Mleko, przetwory mleczne, mleko w proszku i preparaty mlekozastępcze na pasze z zakupu",G2:G210)</f>
        <v>0</v>
      </c>
      <c r="G258" s="4"/>
    </row>
    <row r="259" spans="1:7" x14ac:dyDescent="0.45">
      <c r="A259" s="4"/>
      <c r="B259" s="62" t="s">
        <v>47</v>
      </c>
      <c r="C259" s="62" t="s">
        <v>47</v>
      </c>
      <c r="D259" s="62" t="s">
        <v>47</v>
      </c>
      <c r="E259" s="62" t="s">
        <v>47</v>
      </c>
      <c r="F259" s="15">
        <f>SUMIF(H2:H210,"Środki do konserwacji pasz",G2:G210)</f>
        <v>0</v>
      </c>
      <c r="G259" s="4"/>
    </row>
    <row r="260" spans="1:7" x14ac:dyDescent="0.45">
      <c r="A260" s="4"/>
      <c r="B260" s="62" t="s">
        <v>48</v>
      </c>
      <c r="C260" s="62" t="s">
        <v>48</v>
      </c>
      <c r="D260" s="62" t="s">
        <v>48</v>
      </c>
      <c r="E260" s="62" t="s">
        <v>48</v>
      </c>
      <c r="F260" s="15">
        <f>SUMIF(H2:H210,"Słomy i inne ściółki",G2:G210)</f>
        <v>0</v>
      </c>
      <c r="G260" s="4"/>
    </row>
    <row r="261" spans="1:7" x14ac:dyDescent="0.45">
      <c r="A261" s="4"/>
      <c r="B261" s="62" t="s">
        <v>49</v>
      </c>
      <c r="C261" s="62" t="s">
        <v>49</v>
      </c>
      <c r="D261" s="62" t="s">
        <v>49</v>
      </c>
      <c r="E261" s="62" t="s">
        <v>49</v>
      </c>
      <c r="F261" s="15">
        <f>SUMIF(H2:H210,"Lekarstwa oraz środki weterynaryjne",G2:G210)</f>
        <v>0</v>
      </c>
      <c r="G261" s="4"/>
    </row>
    <row r="262" spans="1:7" x14ac:dyDescent="0.45">
      <c r="A262" s="4"/>
      <c r="B262" s="62" t="s">
        <v>50</v>
      </c>
      <c r="C262" s="62" t="s">
        <v>50</v>
      </c>
      <c r="D262" s="62" t="s">
        <v>50</v>
      </c>
      <c r="E262" s="62" t="s">
        <v>50</v>
      </c>
      <c r="F262" s="15">
        <f>SUMIF(H2:H210,"Środki czystości i dezynfekujące do produkcji zwierzęcej",G2:G210)</f>
        <v>0</v>
      </c>
      <c r="G262" s="4"/>
    </row>
    <row r="263" spans="1:7" x14ac:dyDescent="0.45">
      <c r="A263" s="4"/>
      <c r="B263" s="62" t="s">
        <v>51</v>
      </c>
      <c r="C263" s="62" t="s">
        <v>51</v>
      </c>
      <c r="D263" s="62" t="s">
        <v>51</v>
      </c>
      <c r="E263" s="62" t="s">
        <v>51</v>
      </c>
      <c r="F263" s="15">
        <f>SUMIF(H2:H210,"Pozostałe - koszty bezpośrednie produkcji zwierzęcej",G2:G210)</f>
        <v>0</v>
      </c>
      <c r="G263" s="4"/>
    </row>
    <row r="264" spans="1:7" x14ac:dyDescent="0.45">
      <c r="A264" s="4"/>
      <c r="B264" s="62" t="s">
        <v>52</v>
      </c>
      <c r="C264" s="62"/>
      <c r="D264" s="62"/>
      <c r="E264" s="62"/>
      <c r="F264" s="15">
        <f>SUMIF(H2:H210,"Zwierzęta do chowu z zakupu",G2:G210)</f>
        <v>0</v>
      </c>
      <c r="G264" s="4"/>
    </row>
  </sheetData>
  <mergeCells count="34">
    <mergeCell ref="B242:E242"/>
    <mergeCell ref="B1:D1"/>
    <mergeCell ref="A216:H216"/>
    <mergeCell ref="F232:G232"/>
    <mergeCell ref="A234:H234"/>
    <mergeCell ref="B235:E235"/>
    <mergeCell ref="B236:E236"/>
    <mergeCell ref="B237:E237"/>
    <mergeCell ref="B238:E238"/>
    <mergeCell ref="B239:E239"/>
    <mergeCell ref="B240:E240"/>
    <mergeCell ref="B241:E241"/>
    <mergeCell ref="B254:E254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61:E261"/>
    <mergeCell ref="B262:E262"/>
    <mergeCell ref="B263:E263"/>
    <mergeCell ref="B264:E264"/>
    <mergeCell ref="B255:E255"/>
    <mergeCell ref="B256:E256"/>
    <mergeCell ref="B257:E257"/>
    <mergeCell ref="B258:E258"/>
    <mergeCell ref="B259:E259"/>
    <mergeCell ref="B260:E260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4" manualBreakCount="4">
    <brk id="54" max="16383" man="1"/>
    <brk id="107" max="16383" man="1"/>
    <brk id="160" max="16383" man="1"/>
    <brk id="213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0000000}">
          <x14:formula1>
            <xm:f>DANE!$B$6:$B$17</xm:f>
          </x14:formula1>
          <xm:sqref>C2:C213</xm:sqref>
        </x14:dataValidation>
        <x14:dataValidation type="list" allowBlank="1" showInputMessage="1" showErrorMessage="1" xr:uid="{00000000-0002-0000-0900-000001000000}">
          <x14:formula1>
            <xm:f>DANE!$B$20:$B$47</xm:f>
          </x14:formula1>
          <xm:sqref>H2:H213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J264"/>
  <sheetViews>
    <sheetView view="pageBreakPreview" zoomScale="90" zoomScaleNormal="100" zoomScaleSheetLayoutView="90" workbookViewId="0">
      <selection activeCell="G2" sqref="G2:H2"/>
    </sheetView>
  </sheetViews>
  <sheetFormatPr defaultColWidth="9.1328125" defaultRowHeight="13.5" x14ac:dyDescent="0.45"/>
  <cols>
    <col min="1" max="1" width="9.1328125" style="18"/>
    <col min="2" max="2" width="7.265625" style="18" customWidth="1"/>
    <col min="3" max="3" width="16.59765625" style="4" customWidth="1"/>
    <col min="4" max="4" width="9.1328125" style="17"/>
    <col min="5" max="5" width="31.86328125" style="13" customWidth="1"/>
    <col min="6" max="6" width="19.3984375" style="16" customWidth="1"/>
    <col min="7" max="7" width="21.1328125" style="16" customWidth="1"/>
    <col min="8" max="8" width="82.73046875" style="4" customWidth="1"/>
    <col min="9" max="16384" width="9.1328125" style="4"/>
  </cols>
  <sheetData>
    <row r="1" spans="1:10" ht="54.75" x14ac:dyDescent="0.45">
      <c r="A1" s="7" t="s">
        <v>6</v>
      </c>
      <c r="B1" s="63" t="s">
        <v>11</v>
      </c>
      <c r="C1" s="63"/>
      <c r="D1" s="63"/>
      <c r="E1" s="11" t="s">
        <v>10</v>
      </c>
      <c r="F1" s="14" t="s">
        <v>12</v>
      </c>
      <c r="G1" s="14" t="s">
        <v>13</v>
      </c>
      <c r="H1" s="7" t="s">
        <v>9</v>
      </c>
      <c r="I1" s="3"/>
      <c r="J1" s="3"/>
    </row>
    <row r="2" spans="1:10" x14ac:dyDescent="0.45">
      <c r="A2" s="9">
        <v>1</v>
      </c>
      <c r="B2" s="9"/>
      <c r="C2" s="5"/>
      <c r="D2" s="29"/>
      <c r="E2" s="12"/>
      <c r="F2" s="15"/>
      <c r="G2" s="15"/>
      <c r="H2" s="5"/>
    </row>
    <row r="3" spans="1:10" x14ac:dyDescent="0.45">
      <c r="A3" s="9">
        <f>A2+1</f>
        <v>2</v>
      </c>
      <c r="B3" s="9"/>
      <c r="C3" s="5"/>
      <c r="D3" s="29"/>
      <c r="E3" s="12"/>
      <c r="F3" s="15"/>
      <c r="G3" s="15"/>
      <c r="H3" s="5"/>
    </row>
    <row r="4" spans="1:10" x14ac:dyDescent="0.45">
      <c r="A4" s="9">
        <f t="shared" ref="A4:A70" si="0">A3+1</f>
        <v>3</v>
      </c>
      <c r="B4" s="9"/>
      <c r="C4" s="5"/>
      <c r="D4" s="29"/>
      <c r="E4" s="12"/>
      <c r="F4" s="15"/>
      <c r="G4" s="15"/>
      <c r="H4" s="5"/>
    </row>
    <row r="5" spans="1:10" x14ac:dyDescent="0.45">
      <c r="A5" s="9">
        <f t="shared" si="0"/>
        <v>4</v>
      </c>
      <c r="B5" s="9"/>
      <c r="C5" s="5"/>
      <c r="D5" s="29"/>
      <c r="E5" s="12"/>
      <c r="F5" s="15"/>
      <c r="G5" s="15"/>
      <c r="H5" s="5"/>
    </row>
    <row r="6" spans="1:10" x14ac:dyDescent="0.45">
      <c r="A6" s="9">
        <f t="shared" si="0"/>
        <v>5</v>
      </c>
      <c r="B6" s="9"/>
      <c r="C6" s="5"/>
      <c r="D6" s="29"/>
      <c r="E6" s="12"/>
      <c r="F6" s="15"/>
      <c r="G6" s="15"/>
      <c r="H6" s="5"/>
    </row>
    <row r="7" spans="1:10" x14ac:dyDescent="0.45">
      <c r="A7" s="9">
        <f t="shared" si="0"/>
        <v>6</v>
      </c>
      <c r="B7" s="9"/>
      <c r="C7" s="5"/>
      <c r="D7" s="29"/>
      <c r="E7" s="12"/>
      <c r="F7" s="15"/>
      <c r="G7" s="15"/>
      <c r="H7" s="5"/>
    </row>
    <row r="8" spans="1:10" x14ac:dyDescent="0.45">
      <c r="A8" s="9">
        <f t="shared" si="0"/>
        <v>7</v>
      </c>
      <c r="B8" s="9"/>
      <c r="C8" s="5"/>
      <c r="D8" s="29"/>
      <c r="E8" s="12"/>
      <c r="F8" s="15"/>
      <c r="G8" s="15"/>
      <c r="H8" s="5"/>
    </row>
    <row r="9" spans="1:10" x14ac:dyDescent="0.45">
      <c r="A9" s="9">
        <f t="shared" si="0"/>
        <v>8</v>
      </c>
      <c r="B9" s="9"/>
      <c r="C9" s="5"/>
      <c r="D9" s="29"/>
      <c r="E9" s="12"/>
      <c r="F9" s="15"/>
      <c r="G9" s="15"/>
      <c r="H9" s="5"/>
    </row>
    <row r="10" spans="1:10" x14ac:dyDescent="0.45">
      <c r="A10" s="9">
        <f t="shared" si="0"/>
        <v>9</v>
      </c>
      <c r="B10" s="9"/>
      <c r="C10" s="5"/>
      <c r="D10" s="29"/>
      <c r="E10" s="12"/>
      <c r="F10" s="15"/>
      <c r="G10" s="15"/>
      <c r="H10" s="5"/>
    </row>
    <row r="11" spans="1:10" x14ac:dyDescent="0.45">
      <c r="A11" s="9">
        <f t="shared" si="0"/>
        <v>10</v>
      </c>
      <c r="B11" s="9"/>
      <c r="C11" s="5"/>
      <c r="D11" s="29"/>
      <c r="E11" s="12"/>
      <c r="F11" s="15"/>
      <c r="G11" s="15"/>
      <c r="H11" s="5"/>
    </row>
    <row r="12" spans="1:10" x14ac:dyDescent="0.45">
      <c r="A12" s="9">
        <f t="shared" si="0"/>
        <v>11</v>
      </c>
      <c r="B12" s="9"/>
      <c r="C12" s="5"/>
      <c r="D12" s="29"/>
      <c r="E12" s="12"/>
      <c r="F12" s="15"/>
      <c r="G12" s="15"/>
      <c r="H12" s="5"/>
    </row>
    <row r="13" spans="1:10" x14ac:dyDescent="0.45">
      <c r="A13" s="9">
        <f t="shared" si="0"/>
        <v>12</v>
      </c>
      <c r="B13" s="9"/>
      <c r="C13" s="5"/>
      <c r="D13" s="29"/>
      <c r="E13" s="12"/>
      <c r="F13" s="15"/>
      <c r="G13" s="15"/>
      <c r="H13" s="5"/>
    </row>
    <row r="14" spans="1:10" x14ac:dyDescent="0.45">
      <c r="A14" s="9">
        <f t="shared" si="0"/>
        <v>13</v>
      </c>
      <c r="B14" s="9"/>
      <c r="C14" s="5"/>
      <c r="D14" s="29"/>
      <c r="E14" s="12"/>
      <c r="F14" s="15"/>
      <c r="G14" s="15"/>
      <c r="H14" s="5"/>
    </row>
    <row r="15" spans="1:10" x14ac:dyDescent="0.45">
      <c r="A15" s="9">
        <f t="shared" si="0"/>
        <v>14</v>
      </c>
      <c r="B15" s="9"/>
      <c r="C15" s="5"/>
      <c r="D15" s="29"/>
      <c r="E15" s="12"/>
      <c r="F15" s="15"/>
      <c r="G15" s="15"/>
      <c r="H15" s="5"/>
    </row>
    <row r="16" spans="1:10" x14ac:dyDescent="0.45">
      <c r="A16" s="9">
        <f t="shared" si="0"/>
        <v>15</v>
      </c>
      <c r="B16" s="9"/>
      <c r="C16" s="5"/>
      <c r="D16" s="29"/>
      <c r="E16" s="12"/>
      <c r="F16" s="15"/>
      <c r="G16" s="15"/>
      <c r="H16" s="5"/>
    </row>
    <row r="17" spans="1:8" x14ac:dyDescent="0.45">
      <c r="A17" s="9">
        <f t="shared" si="0"/>
        <v>16</v>
      </c>
      <c r="B17" s="9"/>
      <c r="C17" s="5"/>
      <c r="D17" s="29"/>
      <c r="E17" s="12"/>
      <c r="F17" s="15"/>
      <c r="G17" s="15"/>
      <c r="H17" s="5"/>
    </row>
    <row r="18" spans="1:8" x14ac:dyDescent="0.45">
      <c r="A18" s="9">
        <f t="shared" si="0"/>
        <v>17</v>
      </c>
      <c r="B18" s="9"/>
      <c r="C18" s="5"/>
      <c r="D18" s="29"/>
      <c r="E18" s="12"/>
      <c r="F18" s="15"/>
      <c r="G18" s="15"/>
      <c r="H18" s="5"/>
    </row>
    <row r="19" spans="1:8" x14ac:dyDescent="0.45">
      <c r="A19" s="9">
        <f t="shared" si="0"/>
        <v>18</v>
      </c>
      <c r="B19" s="9"/>
      <c r="C19" s="5"/>
      <c r="D19" s="29"/>
      <c r="E19" s="12"/>
      <c r="F19" s="15"/>
      <c r="G19" s="15"/>
      <c r="H19" s="5"/>
    </row>
    <row r="20" spans="1:8" x14ac:dyDescent="0.45">
      <c r="A20" s="9">
        <f t="shared" si="0"/>
        <v>19</v>
      </c>
      <c r="B20" s="9"/>
      <c r="C20" s="5"/>
      <c r="D20" s="29"/>
      <c r="E20" s="12"/>
      <c r="F20" s="15"/>
      <c r="G20" s="15"/>
      <c r="H20" s="5"/>
    </row>
    <row r="21" spans="1:8" x14ac:dyDescent="0.45">
      <c r="A21" s="9">
        <f t="shared" si="0"/>
        <v>20</v>
      </c>
      <c r="B21" s="9"/>
      <c r="C21" s="5"/>
      <c r="D21" s="29"/>
      <c r="E21" s="12"/>
      <c r="F21" s="15"/>
      <c r="G21" s="15"/>
      <c r="H21" s="5"/>
    </row>
    <row r="22" spans="1:8" x14ac:dyDescent="0.45">
      <c r="A22" s="9">
        <f t="shared" si="0"/>
        <v>21</v>
      </c>
      <c r="B22" s="9"/>
      <c r="C22" s="5"/>
      <c r="D22" s="29"/>
      <c r="E22" s="12"/>
      <c r="F22" s="15"/>
      <c r="G22" s="15"/>
      <c r="H22" s="5"/>
    </row>
    <row r="23" spans="1:8" x14ac:dyDescent="0.45">
      <c r="A23" s="9">
        <f t="shared" si="0"/>
        <v>22</v>
      </c>
      <c r="B23" s="9"/>
      <c r="C23" s="5"/>
      <c r="D23" s="29"/>
      <c r="E23" s="12"/>
      <c r="F23" s="15"/>
      <c r="G23" s="15"/>
      <c r="H23" s="5"/>
    </row>
    <row r="24" spans="1:8" x14ac:dyDescent="0.45">
      <c r="A24" s="9">
        <f t="shared" si="0"/>
        <v>23</v>
      </c>
      <c r="B24" s="9"/>
      <c r="C24" s="5"/>
      <c r="D24" s="29"/>
      <c r="E24" s="12"/>
      <c r="F24" s="15"/>
      <c r="G24" s="15"/>
      <c r="H24" s="5"/>
    </row>
    <row r="25" spans="1:8" x14ac:dyDescent="0.45">
      <c r="A25" s="9">
        <f t="shared" si="0"/>
        <v>24</v>
      </c>
      <c r="B25" s="9"/>
      <c r="C25" s="5"/>
      <c r="D25" s="29"/>
      <c r="E25" s="12"/>
      <c r="F25" s="15"/>
      <c r="G25" s="15"/>
      <c r="H25" s="5"/>
    </row>
    <row r="26" spans="1:8" x14ac:dyDescent="0.45">
      <c r="A26" s="9">
        <f t="shared" si="0"/>
        <v>25</v>
      </c>
      <c r="B26" s="9"/>
      <c r="C26" s="5"/>
      <c r="D26" s="29"/>
      <c r="E26" s="12"/>
      <c r="F26" s="15"/>
      <c r="G26" s="15"/>
      <c r="H26" s="5"/>
    </row>
    <row r="27" spans="1:8" x14ac:dyDescent="0.45">
      <c r="A27" s="9">
        <f t="shared" si="0"/>
        <v>26</v>
      </c>
      <c r="B27" s="9"/>
      <c r="C27" s="5"/>
      <c r="D27" s="29"/>
      <c r="E27" s="12"/>
      <c r="F27" s="15"/>
      <c r="G27" s="15"/>
      <c r="H27" s="5"/>
    </row>
    <row r="28" spans="1:8" x14ac:dyDescent="0.45">
      <c r="A28" s="9">
        <f t="shared" si="0"/>
        <v>27</v>
      </c>
      <c r="B28" s="9"/>
      <c r="C28" s="5"/>
      <c r="D28" s="29"/>
      <c r="E28" s="12"/>
      <c r="F28" s="15"/>
      <c r="G28" s="15"/>
      <c r="H28" s="5"/>
    </row>
    <row r="29" spans="1:8" x14ac:dyDescent="0.45">
      <c r="A29" s="9">
        <f t="shared" si="0"/>
        <v>28</v>
      </c>
      <c r="B29" s="9"/>
      <c r="C29" s="5"/>
      <c r="D29" s="29"/>
      <c r="E29" s="12"/>
      <c r="F29" s="15"/>
      <c r="G29" s="15"/>
      <c r="H29" s="5"/>
    </row>
    <row r="30" spans="1:8" x14ac:dyDescent="0.45">
      <c r="A30" s="9">
        <f t="shared" si="0"/>
        <v>29</v>
      </c>
      <c r="B30" s="9"/>
      <c r="C30" s="5"/>
      <c r="D30" s="29"/>
      <c r="E30" s="12"/>
      <c r="F30" s="15"/>
      <c r="G30" s="15"/>
      <c r="H30" s="5"/>
    </row>
    <row r="31" spans="1:8" x14ac:dyDescent="0.45">
      <c r="A31" s="9">
        <f t="shared" si="0"/>
        <v>30</v>
      </c>
      <c r="B31" s="9"/>
      <c r="C31" s="5"/>
      <c r="D31" s="29"/>
      <c r="E31" s="12"/>
      <c r="F31" s="15"/>
      <c r="G31" s="15"/>
      <c r="H31" s="5"/>
    </row>
    <row r="32" spans="1:8" x14ac:dyDescent="0.45">
      <c r="A32" s="9">
        <f t="shared" si="0"/>
        <v>31</v>
      </c>
      <c r="B32" s="9"/>
      <c r="C32" s="5"/>
      <c r="D32" s="29"/>
      <c r="E32" s="12"/>
      <c r="F32" s="15"/>
      <c r="G32" s="15"/>
      <c r="H32" s="5"/>
    </row>
    <row r="33" spans="1:8" x14ac:dyDescent="0.45">
      <c r="A33" s="9">
        <f t="shared" si="0"/>
        <v>32</v>
      </c>
      <c r="B33" s="9"/>
      <c r="C33" s="5"/>
      <c r="D33" s="29"/>
      <c r="E33" s="12"/>
      <c r="F33" s="15"/>
      <c r="G33" s="15"/>
      <c r="H33" s="5"/>
    </row>
    <row r="34" spans="1:8" x14ac:dyDescent="0.45">
      <c r="A34" s="9">
        <f t="shared" si="0"/>
        <v>33</v>
      </c>
      <c r="B34" s="9"/>
      <c r="C34" s="5"/>
      <c r="D34" s="29"/>
      <c r="E34" s="12"/>
      <c r="F34" s="15"/>
      <c r="G34" s="15"/>
      <c r="H34" s="5"/>
    </row>
    <row r="35" spans="1:8" x14ac:dyDescent="0.45">
      <c r="A35" s="9">
        <f t="shared" si="0"/>
        <v>34</v>
      </c>
      <c r="B35" s="9"/>
      <c r="C35" s="5"/>
      <c r="D35" s="29"/>
      <c r="E35" s="12"/>
      <c r="F35" s="15"/>
      <c r="G35" s="15"/>
      <c r="H35" s="5"/>
    </row>
    <row r="36" spans="1:8" x14ac:dyDescent="0.45">
      <c r="A36" s="9">
        <f t="shared" si="0"/>
        <v>35</v>
      </c>
      <c r="B36" s="9"/>
      <c r="C36" s="5"/>
      <c r="D36" s="29"/>
      <c r="E36" s="12"/>
      <c r="F36" s="15"/>
      <c r="G36" s="15"/>
      <c r="H36" s="5"/>
    </row>
    <row r="37" spans="1:8" x14ac:dyDescent="0.45">
      <c r="A37" s="9">
        <f t="shared" si="0"/>
        <v>36</v>
      </c>
      <c r="B37" s="9"/>
      <c r="C37" s="5"/>
      <c r="D37" s="29"/>
      <c r="E37" s="12"/>
      <c r="F37" s="15"/>
      <c r="G37" s="15"/>
      <c r="H37" s="5"/>
    </row>
    <row r="38" spans="1:8" x14ac:dyDescent="0.45">
      <c r="A38" s="9">
        <f t="shared" si="0"/>
        <v>37</v>
      </c>
      <c r="B38" s="9"/>
      <c r="C38" s="5"/>
      <c r="D38" s="29"/>
      <c r="E38" s="12"/>
      <c r="F38" s="15"/>
      <c r="G38" s="15"/>
      <c r="H38" s="5"/>
    </row>
    <row r="39" spans="1:8" x14ac:dyDescent="0.45">
      <c r="A39" s="9">
        <f t="shared" si="0"/>
        <v>38</v>
      </c>
      <c r="B39" s="9"/>
      <c r="C39" s="5"/>
      <c r="D39" s="29"/>
      <c r="E39" s="12"/>
      <c r="F39" s="15"/>
      <c r="G39" s="15"/>
      <c r="H39" s="5"/>
    </row>
    <row r="40" spans="1:8" x14ac:dyDescent="0.45">
      <c r="A40" s="9">
        <f t="shared" si="0"/>
        <v>39</v>
      </c>
      <c r="B40" s="9"/>
      <c r="C40" s="5"/>
      <c r="D40" s="29"/>
      <c r="E40" s="12"/>
      <c r="F40" s="15"/>
      <c r="G40" s="15"/>
      <c r="H40" s="5"/>
    </row>
    <row r="41" spans="1:8" x14ac:dyDescent="0.45">
      <c r="A41" s="9">
        <f t="shared" si="0"/>
        <v>40</v>
      </c>
      <c r="B41" s="9"/>
      <c r="C41" s="5"/>
      <c r="D41" s="29"/>
      <c r="E41" s="12"/>
      <c r="F41" s="15"/>
      <c r="G41" s="15"/>
      <c r="H41" s="5"/>
    </row>
    <row r="42" spans="1:8" x14ac:dyDescent="0.45">
      <c r="A42" s="9">
        <f t="shared" si="0"/>
        <v>41</v>
      </c>
      <c r="B42" s="9"/>
      <c r="C42" s="5"/>
      <c r="D42" s="29"/>
      <c r="E42" s="12"/>
      <c r="F42" s="15"/>
      <c r="G42" s="15"/>
      <c r="H42" s="5"/>
    </row>
    <row r="43" spans="1:8" x14ac:dyDescent="0.45">
      <c r="A43" s="9">
        <f t="shared" si="0"/>
        <v>42</v>
      </c>
      <c r="B43" s="9"/>
      <c r="C43" s="5"/>
      <c r="D43" s="29"/>
      <c r="E43" s="12"/>
      <c r="F43" s="15"/>
      <c r="G43" s="15"/>
      <c r="H43" s="5"/>
    </row>
    <row r="44" spans="1:8" x14ac:dyDescent="0.45">
      <c r="A44" s="9">
        <f t="shared" si="0"/>
        <v>43</v>
      </c>
      <c r="B44" s="9"/>
      <c r="C44" s="5"/>
      <c r="D44" s="29"/>
      <c r="E44" s="12"/>
      <c r="F44" s="15"/>
      <c r="G44" s="15"/>
      <c r="H44" s="5"/>
    </row>
    <row r="45" spans="1:8" x14ac:dyDescent="0.45">
      <c r="A45" s="9">
        <f t="shared" si="0"/>
        <v>44</v>
      </c>
      <c r="B45" s="9"/>
      <c r="C45" s="5"/>
      <c r="D45" s="29"/>
      <c r="E45" s="12"/>
      <c r="F45" s="15"/>
      <c r="G45" s="15"/>
      <c r="H45" s="5"/>
    </row>
    <row r="46" spans="1:8" x14ac:dyDescent="0.45">
      <c r="A46" s="9">
        <f t="shared" si="0"/>
        <v>45</v>
      </c>
      <c r="B46" s="9"/>
      <c r="C46" s="5"/>
      <c r="D46" s="29"/>
      <c r="E46" s="12"/>
      <c r="F46" s="15"/>
      <c r="G46" s="15"/>
      <c r="H46" s="5"/>
    </row>
    <row r="47" spans="1:8" x14ac:dyDescent="0.45">
      <c r="A47" s="9">
        <f t="shared" si="0"/>
        <v>46</v>
      </c>
      <c r="B47" s="9"/>
      <c r="C47" s="5"/>
      <c r="D47" s="29"/>
      <c r="E47" s="12"/>
      <c r="F47" s="15"/>
      <c r="G47" s="15"/>
      <c r="H47" s="5"/>
    </row>
    <row r="48" spans="1:8" x14ac:dyDescent="0.45">
      <c r="A48" s="9">
        <f t="shared" si="0"/>
        <v>47</v>
      </c>
      <c r="B48" s="9"/>
      <c r="C48" s="5"/>
      <c r="D48" s="29"/>
      <c r="E48" s="12"/>
      <c r="F48" s="15"/>
      <c r="G48" s="15"/>
      <c r="H48" s="5"/>
    </row>
    <row r="49" spans="1:8" x14ac:dyDescent="0.45">
      <c r="A49" s="9">
        <f t="shared" si="0"/>
        <v>48</v>
      </c>
      <c r="B49" s="9"/>
      <c r="C49" s="5"/>
      <c r="D49" s="29"/>
      <c r="E49" s="12"/>
      <c r="F49" s="15"/>
      <c r="G49" s="15"/>
      <c r="H49" s="5"/>
    </row>
    <row r="50" spans="1:8" x14ac:dyDescent="0.45">
      <c r="A50" s="9">
        <f t="shared" si="0"/>
        <v>49</v>
      </c>
      <c r="B50" s="9"/>
      <c r="C50" s="5"/>
      <c r="D50" s="29"/>
      <c r="E50" s="12"/>
      <c r="F50" s="15"/>
      <c r="G50" s="15"/>
      <c r="H50" s="5"/>
    </row>
    <row r="51" spans="1:8" x14ac:dyDescent="0.45">
      <c r="A51" s="9">
        <f t="shared" si="0"/>
        <v>50</v>
      </c>
      <c r="B51" s="9"/>
      <c r="C51" s="5"/>
      <c r="D51" s="29"/>
      <c r="E51" s="12"/>
      <c r="F51" s="15"/>
      <c r="G51" s="15"/>
      <c r="H51" s="5"/>
    </row>
    <row r="52" spans="1:8" x14ac:dyDescent="0.45">
      <c r="A52" s="44"/>
      <c r="B52" s="44"/>
      <c r="C52" s="45"/>
      <c r="D52" s="46"/>
      <c r="E52" s="47" t="s">
        <v>119</v>
      </c>
      <c r="F52" s="15">
        <f>SUM(F2:F51)</f>
        <v>0</v>
      </c>
      <c r="G52" s="15">
        <f>SUM(G2:G51)</f>
        <v>0</v>
      </c>
      <c r="H52" s="45"/>
    </row>
    <row r="53" spans="1:8" x14ac:dyDescent="0.45">
      <c r="A53" s="44"/>
      <c r="B53" s="44"/>
      <c r="C53" s="45"/>
      <c r="D53" s="46"/>
      <c r="E53" s="47" t="s">
        <v>120</v>
      </c>
      <c r="F53" s="15">
        <v>0</v>
      </c>
      <c r="G53" s="15">
        <v>0</v>
      </c>
      <c r="H53" s="45"/>
    </row>
    <row r="54" spans="1:8" x14ac:dyDescent="0.45">
      <c r="A54" s="44"/>
      <c r="B54" s="44"/>
      <c r="C54" s="45"/>
      <c r="D54" s="46"/>
      <c r="E54" s="47" t="s">
        <v>121</v>
      </c>
      <c r="F54" s="15">
        <f>F52</f>
        <v>0</v>
      </c>
      <c r="G54" s="15">
        <f>G52</f>
        <v>0</v>
      </c>
      <c r="H54" s="45"/>
    </row>
    <row r="55" spans="1:8" x14ac:dyDescent="0.45">
      <c r="A55" s="9">
        <f>A51+1</f>
        <v>51</v>
      </c>
      <c r="B55" s="9"/>
      <c r="C55" s="5"/>
      <c r="D55" s="29"/>
      <c r="E55" s="12"/>
      <c r="F55" s="15"/>
      <c r="G55" s="15"/>
      <c r="H55" s="5"/>
    </row>
    <row r="56" spans="1:8" x14ac:dyDescent="0.45">
      <c r="A56" s="9">
        <f t="shared" si="0"/>
        <v>52</v>
      </c>
      <c r="B56" s="9"/>
      <c r="C56" s="5"/>
      <c r="D56" s="29"/>
      <c r="E56" s="12"/>
      <c r="F56" s="15"/>
      <c r="G56" s="15"/>
      <c r="H56" s="5"/>
    </row>
    <row r="57" spans="1:8" x14ac:dyDescent="0.45">
      <c r="A57" s="9">
        <f t="shared" si="0"/>
        <v>53</v>
      </c>
      <c r="B57" s="9"/>
      <c r="C57" s="5"/>
      <c r="D57" s="29"/>
      <c r="E57" s="12"/>
      <c r="F57" s="15"/>
      <c r="G57" s="15"/>
      <c r="H57" s="5"/>
    </row>
    <row r="58" spans="1:8" x14ac:dyDescent="0.45">
      <c r="A58" s="9">
        <f t="shared" si="0"/>
        <v>54</v>
      </c>
      <c r="B58" s="9"/>
      <c r="C58" s="5"/>
      <c r="D58" s="29"/>
      <c r="E58" s="12"/>
      <c r="F58" s="15"/>
      <c r="G58" s="15"/>
      <c r="H58" s="5"/>
    </row>
    <row r="59" spans="1:8" x14ac:dyDescent="0.45">
      <c r="A59" s="9">
        <f t="shared" si="0"/>
        <v>55</v>
      </c>
      <c r="B59" s="9"/>
      <c r="C59" s="5"/>
      <c r="D59" s="29"/>
      <c r="E59" s="12"/>
      <c r="F59" s="15"/>
      <c r="G59" s="15"/>
      <c r="H59" s="5"/>
    </row>
    <row r="60" spans="1:8" x14ac:dyDescent="0.45">
      <c r="A60" s="9">
        <f t="shared" si="0"/>
        <v>56</v>
      </c>
      <c r="B60" s="9"/>
      <c r="C60" s="5"/>
      <c r="D60" s="29"/>
      <c r="E60" s="12"/>
      <c r="F60" s="15"/>
      <c r="G60" s="15"/>
      <c r="H60" s="5"/>
    </row>
    <row r="61" spans="1:8" x14ac:dyDescent="0.45">
      <c r="A61" s="9">
        <f t="shared" si="0"/>
        <v>57</v>
      </c>
      <c r="B61" s="9"/>
      <c r="C61" s="5"/>
      <c r="D61" s="29"/>
      <c r="E61" s="12"/>
      <c r="F61" s="15"/>
      <c r="G61" s="15"/>
      <c r="H61" s="5"/>
    </row>
    <row r="62" spans="1:8" x14ac:dyDescent="0.45">
      <c r="A62" s="9">
        <f t="shared" si="0"/>
        <v>58</v>
      </c>
      <c r="B62" s="9"/>
      <c r="C62" s="5"/>
      <c r="D62" s="29"/>
      <c r="E62" s="12"/>
      <c r="F62" s="15"/>
      <c r="G62" s="15"/>
      <c r="H62" s="5"/>
    </row>
    <row r="63" spans="1:8" x14ac:dyDescent="0.45">
      <c r="A63" s="9">
        <f t="shared" si="0"/>
        <v>59</v>
      </c>
      <c r="B63" s="9"/>
      <c r="C63" s="5"/>
      <c r="D63" s="29"/>
      <c r="E63" s="12"/>
      <c r="F63" s="15"/>
      <c r="G63" s="15"/>
      <c r="H63" s="5"/>
    </row>
    <row r="64" spans="1:8" x14ac:dyDescent="0.45">
      <c r="A64" s="9">
        <f t="shared" si="0"/>
        <v>60</v>
      </c>
      <c r="B64" s="9"/>
      <c r="C64" s="5"/>
      <c r="D64" s="29"/>
      <c r="E64" s="12"/>
      <c r="F64" s="15"/>
      <c r="G64" s="15"/>
      <c r="H64" s="5"/>
    </row>
    <row r="65" spans="1:8" x14ac:dyDescent="0.45">
      <c r="A65" s="9">
        <f t="shared" si="0"/>
        <v>61</v>
      </c>
      <c r="B65" s="9"/>
      <c r="C65" s="5"/>
      <c r="D65" s="29"/>
      <c r="E65" s="12"/>
      <c r="F65" s="15"/>
      <c r="G65" s="15"/>
      <c r="H65" s="5"/>
    </row>
    <row r="66" spans="1:8" x14ac:dyDescent="0.45">
      <c r="A66" s="9">
        <f t="shared" si="0"/>
        <v>62</v>
      </c>
      <c r="B66" s="9"/>
      <c r="C66" s="5"/>
      <c r="D66" s="29"/>
      <c r="E66" s="12"/>
      <c r="F66" s="15"/>
      <c r="G66" s="15"/>
      <c r="H66" s="5"/>
    </row>
    <row r="67" spans="1:8" x14ac:dyDescent="0.45">
      <c r="A67" s="9">
        <f t="shared" si="0"/>
        <v>63</v>
      </c>
      <c r="B67" s="9"/>
      <c r="C67" s="5"/>
      <c r="D67" s="29"/>
      <c r="E67" s="12"/>
      <c r="F67" s="15"/>
      <c r="G67" s="15"/>
      <c r="H67" s="5"/>
    </row>
    <row r="68" spans="1:8" x14ac:dyDescent="0.45">
      <c r="A68" s="9">
        <f t="shared" si="0"/>
        <v>64</v>
      </c>
      <c r="B68" s="9"/>
      <c r="C68" s="5"/>
      <c r="D68" s="29"/>
      <c r="E68" s="12"/>
      <c r="F68" s="15"/>
      <c r="G68" s="15"/>
      <c r="H68" s="5"/>
    </row>
    <row r="69" spans="1:8" x14ac:dyDescent="0.45">
      <c r="A69" s="9">
        <f t="shared" si="0"/>
        <v>65</v>
      </c>
      <c r="B69" s="9"/>
      <c r="C69" s="5"/>
      <c r="D69" s="29"/>
      <c r="E69" s="12"/>
      <c r="F69" s="15"/>
      <c r="G69" s="15"/>
      <c r="H69" s="5"/>
    </row>
    <row r="70" spans="1:8" x14ac:dyDescent="0.45">
      <c r="A70" s="9">
        <f t="shared" si="0"/>
        <v>66</v>
      </c>
      <c r="B70" s="9"/>
      <c r="C70" s="5"/>
      <c r="D70" s="29"/>
      <c r="E70" s="12"/>
      <c r="F70" s="15"/>
      <c r="G70" s="15"/>
      <c r="H70" s="5"/>
    </row>
    <row r="71" spans="1:8" x14ac:dyDescent="0.45">
      <c r="A71" s="9">
        <f t="shared" ref="A71:A137" si="1">A70+1</f>
        <v>67</v>
      </c>
      <c r="B71" s="9"/>
      <c r="C71" s="5"/>
      <c r="D71" s="29"/>
      <c r="E71" s="12"/>
      <c r="F71" s="15"/>
      <c r="G71" s="15"/>
      <c r="H71" s="5"/>
    </row>
    <row r="72" spans="1:8" x14ac:dyDescent="0.45">
      <c r="A72" s="9">
        <f t="shared" si="1"/>
        <v>68</v>
      </c>
      <c r="B72" s="9"/>
      <c r="C72" s="5"/>
      <c r="D72" s="29"/>
      <c r="E72" s="12"/>
      <c r="F72" s="15"/>
      <c r="G72" s="15"/>
      <c r="H72" s="5"/>
    </row>
    <row r="73" spans="1:8" x14ac:dyDescent="0.45">
      <c r="A73" s="9">
        <f t="shared" si="1"/>
        <v>69</v>
      </c>
      <c r="B73" s="9"/>
      <c r="C73" s="5"/>
      <c r="D73" s="29"/>
      <c r="E73" s="12"/>
      <c r="F73" s="15"/>
      <c r="G73" s="15"/>
      <c r="H73" s="5"/>
    </row>
    <row r="74" spans="1:8" x14ac:dyDescent="0.45">
      <c r="A74" s="9">
        <f t="shared" si="1"/>
        <v>70</v>
      </c>
      <c r="B74" s="9"/>
      <c r="C74" s="5"/>
      <c r="D74" s="29"/>
      <c r="E74" s="12"/>
      <c r="F74" s="15"/>
      <c r="G74" s="15"/>
      <c r="H74" s="5"/>
    </row>
    <row r="75" spans="1:8" x14ac:dyDescent="0.45">
      <c r="A75" s="9">
        <f t="shared" si="1"/>
        <v>71</v>
      </c>
      <c r="B75" s="9"/>
      <c r="C75" s="5"/>
      <c r="D75" s="29"/>
      <c r="E75" s="12"/>
      <c r="F75" s="15"/>
      <c r="G75" s="15"/>
      <c r="H75" s="5"/>
    </row>
    <row r="76" spans="1:8" x14ac:dyDescent="0.45">
      <c r="A76" s="9">
        <f t="shared" si="1"/>
        <v>72</v>
      </c>
      <c r="B76" s="9"/>
      <c r="C76" s="5"/>
      <c r="D76" s="29"/>
      <c r="E76" s="12"/>
      <c r="F76" s="15"/>
      <c r="G76" s="15"/>
      <c r="H76" s="5"/>
    </row>
    <row r="77" spans="1:8" x14ac:dyDescent="0.45">
      <c r="A77" s="9">
        <f t="shared" si="1"/>
        <v>73</v>
      </c>
      <c r="B77" s="9"/>
      <c r="C77" s="5"/>
      <c r="D77" s="29"/>
      <c r="E77" s="12"/>
      <c r="F77" s="15"/>
      <c r="G77" s="15"/>
      <c r="H77" s="5"/>
    </row>
    <row r="78" spans="1:8" x14ac:dyDescent="0.45">
      <c r="A78" s="9">
        <f t="shared" si="1"/>
        <v>74</v>
      </c>
      <c r="B78" s="9"/>
      <c r="C78" s="5"/>
      <c r="D78" s="29"/>
      <c r="E78" s="12"/>
      <c r="F78" s="15"/>
      <c r="G78" s="15"/>
      <c r="H78" s="5"/>
    </row>
    <row r="79" spans="1:8" x14ac:dyDescent="0.45">
      <c r="A79" s="9">
        <f t="shared" si="1"/>
        <v>75</v>
      </c>
      <c r="B79" s="9"/>
      <c r="C79" s="5"/>
      <c r="D79" s="29"/>
      <c r="E79" s="12"/>
      <c r="F79" s="15"/>
      <c r="G79" s="15"/>
      <c r="H79" s="5"/>
    </row>
    <row r="80" spans="1:8" x14ac:dyDescent="0.45">
      <c r="A80" s="9">
        <f t="shared" si="1"/>
        <v>76</v>
      </c>
      <c r="B80" s="9"/>
      <c r="C80" s="5"/>
      <c r="D80" s="29"/>
      <c r="E80" s="12"/>
      <c r="F80" s="15"/>
      <c r="G80" s="15"/>
      <c r="H80" s="5"/>
    </row>
    <row r="81" spans="1:8" x14ac:dyDescent="0.45">
      <c r="A81" s="9">
        <f t="shared" si="1"/>
        <v>77</v>
      </c>
      <c r="B81" s="9"/>
      <c r="C81" s="5"/>
      <c r="D81" s="29"/>
      <c r="E81" s="12"/>
      <c r="F81" s="15"/>
      <c r="G81" s="15"/>
      <c r="H81" s="5"/>
    </row>
    <row r="82" spans="1:8" x14ac:dyDescent="0.45">
      <c r="A82" s="9">
        <f t="shared" si="1"/>
        <v>78</v>
      </c>
      <c r="B82" s="9"/>
      <c r="C82" s="5"/>
      <c r="D82" s="29"/>
      <c r="E82" s="12"/>
      <c r="F82" s="15"/>
      <c r="G82" s="15"/>
      <c r="H82" s="5"/>
    </row>
    <row r="83" spans="1:8" x14ac:dyDescent="0.45">
      <c r="A83" s="9">
        <f t="shared" si="1"/>
        <v>79</v>
      </c>
      <c r="B83" s="9"/>
      <c r="C83" s="5"/>
      <c r="D83" s="29"/>
      <c r="E83" s="12"/>
      <c r="F83" s="15"/>
      <c r="G83" s="15"/>
      <c r="H83" s="5"/>
    </row>
    <row r="84" spans="1:8" x14ac:dyDescent="0.45">
      <c r="A84" s="9">
        <f t="shared" si="1"/>
        <v>80</v>
      </c>
      <c r="B84" s="9"/>
      <c r="C84" s="5"/>
      <c r="D84" s="29"/>
      <c r="E84" s="12"/>
      <c r="F84" s="15"/>
      <c r="G84" s="15"/>
      <c r="H84" s="5"/>
    </row>
    <row r="85" spans="1:8" x14ac:dyDescent="0.45">
      <c r="A85" s="9">
        <f t="shared" si="1"/>
        <v>81</v>
      </c>
      <c r="B85" s="9"/>
      <c r="C85" s="5"/>
      <c r="D85" s="29"/>
      <c r="E85" s="12"/>
      <c r="F85" s="15"/>
      <c r="G85" s="15"/>
      <c r="H85" s="5"/>
    </row>
    <row r="86" spans="1:8" x14ac:dyDescent="0.45">
      <c r="A86" s="9">
        <f t="shared" si="1"/>
        <v>82</v>
      </c>
      <c r="B86" s="9"/>
      <c r="C86" s="5"/>
      <c r="D86" s="29"/>
      <c r="E86" s="12"/>
      <c r="F86" s="15"/>
      <c r="G86" s="15"/>
      <c r="H86" s="5"/>
    </row>
    <row r="87" spans="1:8" x14ac:dyDescent="0.45">
      <c r="A87" s="9">
        <f t="shared" si="1"/>
        <v>83</v>
      </c>
      <c r="B87" s="9"/>
      <c r="C87" s="5"/>
      <c r="D87" s="29"/>
      <c r="E87" s="12"/>
      <c r="F87" s="15"/>
      <c r="G87" s="15"/>
      <c r="H87" s="5"/>
    </row>
    <row r="88" spans="1:8" x14ac:dyDescent="0.45">
      <c r="A88" s="9">
        <f t="shared" si="1"/>
        <v>84</v>
      </c>
      <c r="B88" s="9"/>
      <c r="C88" s="5"/>
      <c r="D88" s="29"/>
      <c r="E88" s="12"/>
      <c r="F88" s="15"/>
      <c r="G88" s="15"/>
      <c r="H88" s="5"/>
    </row>
    <row r="89" spans="1:8" x14ac:dyDescent="0.45">
      <c r="A89" s="9">
        <f t="shared" si="1"/>
        <v>85</v>
      </c>
      <c r="B89" s="9"/>
      <c r="C89" s="5"/>
      <c r="D89" s="29"/>
      <c r="E89" s="12"/>
      <c r="F89" s="15"/>
      <c r="G89" s="15"/>
      <c r="H89" s="5"/>
    </row>
    <row r="90" spans="1:8" x14ac:dyDescent="0.45">
      <c r="A90" s="9">
        <f t="shared" si="1"/>
        <v>86</v>
      </c>
      <c r="B90" s="9"/>
      <c r="C90" s="5"/>
      <c r="D90" s="29"/>
      <c r="E90" s="12"/>
      <c r="F90" s="15"/>
      <c r="G90" s="15"/>
      <c r="H90" s="5"/>
    </row>
    <row r="91" spans="1:8" x14ac:dyDescent="0.45">
      <c r="A91" s="9">
        <f t="shared" si="1"/>
        <v>87</v>
      </c>
      <c r="B91" s="9"/>
      <c r="C91" s="5"/>
      <c r="D91" s="29"/>
      <c r="E91" s="12"/>
      <c r="F91" s="15"/>
      <c r="G91" s="15"/>
      <c r="H91" s="5"/>
    </row>
    <row r="92" spans="1:8" x14ac:dyDescent="0.45">
      <c r="A92" s="9">
        <f t="shared" si="1"/>
        <v>88</v>
      </c>
      <c r="B92" s="9"/>
      <c r="C92" s="5"/>
      <c r="D92" s="29"/>
      <c r="E92" s="12"/>
      <c r="F92" s="15"/>
      <c r="G92" s="15"/>
      <c r="H92" s="5"/>
    </row>
    <row r="93" spans="1:8" x14ac:dyDescent="0.45">
      <c r="A93" s="9">
        <f t="shared" si="1"/>
        <v>89</v>
      </c>
      <c r="B93" s="9"/>
      <c r="C93" s="5"/>
      <c r="D93" s="29"/>
      <c r="E93" s="12"/>
      <c r="F93" s="15"/>
      <c r="G93" s="15"/>
      <c r="H93" s="5"/>
    </row>
    <row r="94" spans="1:8" x14ac:dyDescent="0.45">
      <c r="A94" s="9">
        <f t="shared" si="1"/>
        <v>90</v>
      </c>
      <c r="B94" s="9"/>
      <c r="C94" s="5"/>
      <c r="D94" s="29"/>
      <c r="E94" s="12"/>
      <c r="F94" s="15"/>
      <c r="G94" s="15"/>
      <c r="H94" s="5"/>
    </row>
    <row r="95" spans="1:8" x14ac:dyDescent="0.45">
      <c r="A95" s="9">
        <f t="shared" si="1"/>
        <v>91</v>
      </c>
      <c r="B95" s="9"/>
      <c r="C95" s="5"/>
      <c r="D95" s="29"/>
      <c r="E95" s="12"/>
      <c r="F95" s="15"/>
      <c r="G95" s="15"/>
      <c r="H95" s="5"/>
    </row>
    <row r="96" spans="1:8" x14ac:dyDescent="0.45">
      <c r="A96" s="9">
        <f t="shared" si="1"/>
        <v>92</v>
      </c>
      <c r="B96" s="9"/>
      <c r="C96" s="5"/>
      <c r="D96" s="29"/>
      <c r="E96" s="12"/>
      <c r="F96" s="15"/>
      <c r="G96" s="15"/>
      <c r="H96" s="5"/>
    </row>
    <row r="97" spans="1:8" x14ac:dyDescent="0.45">
      <c r="A97" s="9">
        <f t="shared" si="1"/>
        <v>93</v>
      </c>
      <c r="B97" s="9"/>
      <c r="C97" s="5"/>
      <c r="D97" s="29"/>
      <c r="E97" s="12"/>
      <c r="F97" s="15"/>
      <c r="G97" s="15"/>
      <c r="H97" s="5"/>
    </row>
    <row r="98" spans="1:8" x14ac:dyDescent="0.45">
      <c r="A98" s="9">
        <f t="shared" si="1"/>
        <v>94</v>
      </c>
      <c r="B98" s="9"/>
      <c r="C98" s="5"/>
      <c r="D98" s="29"/>
      <c r="E98" s="12"/>
      <c r="F98" s="15"/>
      <c r="G98" s="15"/>
      <c r="H98" s="5"/>
    </row>
    <row r="99" spans="1:8" x14ac:dyDescent="0.45">
      <c r="A99" s="9">
        <f t="shared" si="1"/>
        <v>95</v>
      </c>
      <c r="B99" s="9"/>
      <c r="C99" s="5"/>
      <c r="D99" s="29"/>
      <c r="E99" s="12"/>
      <c r="F99" s="15"/>
      <c r="G99" s="15"/>
      <c r="H99" s="5"/>
    </row>
    <row r="100" spans="1:8" x14ac:dyDescent="0.45">
      <c r="A100" s="9">
        <f t="shared" si="1"/>
        <v>96</v>
      </c>
      <c r="B100" s="9"/>
      <c r="C100" s="5"/>
      <c r="D100" s="29"/>
      <c r="E100" s="12"/>
      <c r="F100" s="15"/>
      <c r="G100" s="15"/>
      <c r="H100" s="5"/>
    </row>
    <row r="101" spans="1:8" x14ac:dyDescent="0.45">
      <c r="A101" s="9">
        <f t="shared" si="1"/>
        <v>97</v>
      </c>
      <c r="B101" s="9"/>
      <c r="C101" s="5"/>
      <c r="D101" s="29"/>
      <c r="E101" s="12"/>
      <c r="F101" s="15"/>
      <c r="G101" s="15"/>
      <c r="H101" s="5"/>
    </row>
    <row r="102" spans="1:8" x14ac:dyDescent="0.45">
      <c r="A102" s="9">
        <f t="shared" si="1"/>
        <v>98</v>
      </c>
      <c r="B102" s="9"/>
      <c r="C102" s="5"/>
      <c r="D102" s="29"/>
      <c r="E102" s="12"/>
      <c r="F102" s="15"/>
      <c r="G102" s="15"/>
      <c r="H102" s="5"/>
    </row>
    <row r="103" spans="1:8" x14ac:dyDescent="0.45">
      <c r="A103" s="9">
        <f t="shared" si="1"/>
        <v>99</v>
      </c>
      <c r="B103" s="9"/>
      <c r="C103" s="5"/>
      <c r="D103" s="29"/>
      <c r="E103" s="12"/>
      <c r="F103" s="15"/>
      <c r="G103" s="15"/>
      <c r="H103" s="5"/>
    </row>
    <row r="104" spans="1:8" x14ac:dyDescent="0.45">
      <c r="A104" s="9">
        <f t="shared" si="1"/>
        <v>100</v>
      </c>
      <c r="B104" s="9"/>
      <c r="C104" s="5"/>
      <c r="D104" s="29"/>
      <c r="E104" s="12"/>
      <c r="F104" s="15"/>
      <c r="G104" s="15"/>
      <c r="H104" s="5"/>
    </row>
    <row r="105" spans="1:8" x14ac:dyDescent="0.45">
      <c r="A105" s="44"/>
      <c r="B105" s="44"/>
      <c r="C105" s="45"/>
      <c r="D105" s="46"/>
      <c r="E105" s="47" t="s">
        <v>119</v>
      </c>
      <c r="F105" s="15">
        <f>SUM(F55:F104)</f>
        <v>0</v>
      </c>
      <c r="G105" s="15">
        <f>SUM(G55:G104)</f>
        <v>0</v>
      </c>
      <c r="H105" s="45"/>
    </row>
    <row r="106" spans="1:8" x14ac:dyDescent="0.45">
      <c r="A106" s="44"/>
      <c r="B106" s="44"/>
      <c r="C106" s="45"/>
      <c r="D106" s="46"/>
      <c r="E106" s="47" t="s">
        <v>120</v>
      </c>
      <c r="F106" s="15">
        <f>F54</f>
        <v>0</v>
      </c>
      <c r="G106" s="15">
        <f>G54</f>
        <v>0</v>
      </c>
      <c r="H106" s="45"/>
    </row>
    <row r="107" spans="1:8" x14ac:dyDescent="0.45">
      <c r="A107" s="44"/>
      <c r="B107" s="44"/>
      <c r="C107" s="45"/>
      <c r="D107" s="46"/>
      <c r="E107" s="47" t="s">
        <v>121</v>
      </c>
      <c r="F107" s="15">
        <f>F106+F105</f>
        <v>0</v>
      </c>
      <c r="G107" s="15">
        <f>G106+G105</f>
        <v>0</v>
      </c>
      <c r="H107" s="45"/>
    </row>
    <row r="108" spans="1:8" x14ac:dyDescent="0.45">
      <c r="A108" s="9">
        <f>A104+1</f>
        <v>101</v>
      </c>
      <c r="B108" s="9"/>
      <c r="C108" s="5"/>
      <c r="D108" s="29"/>
      <c r="E108" s="12"/>
      <c r="F108" s="15"/>
      <c r="G108" s="15"/>
      <c r="H108" s="5"/>
    </row>
    <row r="109" spans="1:8" x14ac:dyDescent="0.45">
      <c r="A109" s="9">
        <f t="shared" si="1"/>
        <v>102</v>
      </c>
      <c r="B109" s="9"/>
      <c r="C109" s="5"/>
      <c r="D109" s="29"/>
      <c r="E109" s="12"/>
      <c r="F109" s="15"/>
      <c r="G109" s="15"/>
      <c r="H109" s="5"/>
    </row>
    <row r="110" spans="1:8" x14ac:dyDescent="0.45">
      <c r="A110" s="9">
        <f t="shared" si="1"/>
        <v>103</v>
      </c>
      <c r="B110" s="9"/>
      <c r="C110" s="5"/>
      <c r="D110" s="29"/>
      <c r="E110" s="12"/>
      <c r="F110" s="15"/>
      <c r="G110" s="15"/>
      <c r="H110" s="5"/>
    </row>
    <row r="111" spans="1:8" x14ac:dyDescent="0.45">
      <c r="A111" s="9">
        <f t="shared" si="1"/>
        <v>104</v>
      </c>
      <c r="B111" s="9"/>
      <c r="C111" s="5"/>
      <c r="D111" s="29"/>
      <c r="E111" s="12"/>
      <c r="F111" s="15"/>
      <c r="G111" s="15"/>
      <c r="H111" s="5"/>
    </row>
    <row r="112" spans="1:8" x14ac:dyDescent="0.45">
      <c r="A112" s="9">
        <f t="shared" si="1"/>
        <v>105</v>
      </c>
      <c r="B112" s="9"/>
      <c r="C112" s="5"/>
      <c r="D112" s="29"/>
      <c r="E112" s="12"/>
      <c r="F112" s="15"/>
      <c r="G112" s="15"/>
      <c r="H112" s="5"/>
    </row>
    <row r="113" spans="1:8" x14ac:dyDescent="0.45">
      <c r="A113" s="9">
        <f t="shared" si="1"/>
        <v>106</v>
      </c>
      <c r="B113" s="9"/>
      <c r="C113" s="5"/>
      <c r="D113" s="29"/>
      <c r="E113" s="12"/>
      <c r="F113" s="15"/>
      <c r="G113" s="15"/>
      <c r="H113" s="5"/>
    </row>
    <row r="114" spans="1:8" x14ac:dyDescent="0.45">
      <c r="A114" s="9">
        <f t="shared" si="1"/>
        <v>107</v>
      </c>
      <c r="B114" s="9"/>
      <c r="C114" s="5"/>
      <c r="D114" s="29"/>
      <c r="E114" s="12"/>
      <c r="F114" s="15"/>
      <c r="G114" s="15"/>
      <c r="H114" s="5"/>
    </row>
    <row r="115" spans="1:8" x14ac:dyDescent="0.45">
      <c r="A115" s="9">
        <f t="shared" si="1"/>
        <v>108</v>
      </c>
      <c r="B115" s="9"/>
      <c r="C115" s="5"/>
      <c r="D115" s="29"/>
      <c r="E115" s="12"/>
      <c r="F115" s="15"/>
      <c r="G115" s="15"/>
      <c r="H115" s="5"/>
    </row>
    <row r="116" spans="1:8" x14ac:dyDescent="0.45">
      <c r="A116" s="9">
        <f t="shared" si="1"/>
        <v>109</v>
      </c>
      <c r="B116" s="9"/>
      <c r="C116" s="5"/>
      <c r="D116" s="29"/>
      <c r="E116" s="12"/>
      <c r="F116" s="15"/>
      <c r="G116" s="15"/>
      <c r="H116" s="5"/>
    </row>
    <row r="117" spans="1:8" x14ac:dyDescent="0.45">
      <c r="A117" s="9">
        <f t="shared" si="1"/>
        <v>110</v>
      </c>
      <c r="B117" s="9"/>
      <c r="C117" s="5"/>
      <c r="D117" s="29"/>
      <c r="E117" s="12"/>
      <c r="F117" s="15"/>
      <c r="G117" s="15"/>
      <c r="H117" s="5"/>
    </row>
    <row r="118" spans="1:8" x14ac:dyDescent="0.45">
      <c r="A118" s="9">
        <f t="shared" si="1"/>
        <v>111</v>
      </c>
      <c r="B118" s="9"/>
      <c r="C118" s="5"/>
      <c r="D118" s="29"/>
      <c r="E118" s="12"/>
      <c r="F118" s="15"/>
      <c r="G118" s="15"/>
      <c r="H118" s="5"/>
    </row>
    <row r="119" spans="1:8" x14ac:dyDescent="0.45">
      <c r="A119" s="9">
        <f t="shared" si="1"/>
        <v>112</v>
      </c>
      <c r="B119" s="9"/>
      <c r="C119" s="5"/>
      <c r="D119" s="29"/>
      <c r="E119" s="12"/>
      <c r="F119" s="15"/>
      <c r="G119" s="15"/>
      <c r="H119" s="5"/>
    </row>
    <row r="120" spans="1:8" x14ac:dyDescent="0.45">
      <c r="A120" s="9">
        <f t="shared" si="1"/>
        <v>113</v>
      </c>
      <c r="B120" s="9"/>
      <c r="C120" s="5"/>
      <c r="D120" s="29"/>
      <c r="E120" s="12"/>
      <c r="F120" s="15"/>
      <c r="G120" s="15"/>
      <c r="H120" s="5"/>
    </row>
    <row r="121" spans="1:8" x14ac:dyDescent="0.45">
      <c r="A121" s="9">
        <f t="shared" si="1"/>
        <v>114</v>
      </c>
      <c r="B121" s="9"/>
      <c r="C121" s="5"/>
      <c r="D121" s="29"/>
      <c r="E121" s="12"/>
      <c r="F121" s="15"/>
      <c r="G121" s="15"/>
      <c r="H121" s="5"/>
    </row>
    <row r="122" spans="1:8" x14ac:dyDescent="0.45">
      <c r="A122" s="9">
        <f t="shared" si="1"/>
        <v>115</v>
      </c>
      <c r="B122" s="9"/>
      <c r="C122" s="5"/>
      <c r="D122" s="29"/>
      <c r="E122" s="12"/>
      <c r="F122" s="15"/>
      <c r="G122" s="15"/>
      <c r="H122" s="5"/>
    </row>
    <row r="123" spans="1:8" x14ac:dyDescent="0.45">
      <c r="A123" s="9">
        <f t="shared" si="1"/>
        <v>116</v>
      </c>
      <c r="B123" s="9"/>
      <c r="C123" s="5"/>
      <c r="D123" s="29"/>
      <c r="E123" s="12"/>
      <c r="F123" s="15"/>
      <c r="G123" s="15"/>
      <c r="H123" s="5"/>
    </row>
    <row r="124" spans="1:8" x14ac:dyDescent="0.45">
      <c r="A124" s="9">
        <f t="shared" si="1"/>
        <v>117</v>
      </c>
      <c r="B124" s="9"/>
      <c r="C124" s="5"/>
      <c r="D124" s="29"/>
      <c r="E124" s="12"/>
      <c r="F124" s="15"/>
      <c r="G124" s="15"/>
      <c r="H124" s="5"/>
    </row>
    <row r="125" spans="1:8" x14ac:dyDescent="0.45">
      <c r="A125" s="9">
        <f t="shared" si="1"/>
        <v>118</v>
      </c>
      <c r="B125" s="9"/>
      <c r="C125" s="5"/>
      <c r="D125" s="29"/>
      <c r="E125" s="12"/>
      <c r="F125" s="15"/>
      <c r="G125" s="15"/>
      <c r="H125" s="5"/>
    </row>
    <row r="126" spans="1:8" x14ac:dyDescent="0.45">
      <c r="A126" s="9">
        <f t="shared" si="1"/>
        <v>119</v>
      </c>
      <c r="B126" s="9"/>
      <c r="C126" s="5"/>
      <c r="D126" s="29"/>
      <c r="E126" s="12"/>
      <c r="F126" s="15"/>
      <c r="G126" s="15"/>
      <c r="H126" s="5"/>
    </row>
    <row r="127" spans="1:8" x14ac:dyDescent="0.45">
      <c r="A127" s="9">
        <f t="shared" si="1"/>
        <v>120</v>
      </c>
      <c r="B127" s="9"/>
      <c r="C127" s="5"/>
      <c r="D127" s="29"/>
      <c r="E127" s="12"/>
      <c r="F127" s="15"/>
      <c r="G127" s="15"/>
      <c r="H127" s="5"/>
    </row>
    <row r="128" spans="1:8" x14ac:dyDescent="0.45">
      <c r="A128" s="9">
        <f t="shared" si="1"/>
        <v>121</v>
      </c>
      <c r="B128" s="9"/>
      <c r="C128" s="5"/>
      <c r="D128" s="29"/>
      <c r="E128" s="12"/>
      <c r="F128" s="15"/>
      <c r="G128" s="15"/>
      <c r="H128" s="5"/>
    </row>
    <row r="129" spans="1:8" x14ac:dyDescent="0.45">
      <c r="A129" s="9">
        <f t="shared" si="1"/>
        <v>122</v>
      </c>
      <c r="B129" s="9"/>
      <c r="C129" s="5"/>
      <c r="D129" s="29"/>
      <c r="E129" s="12"/>
      <c r="F129" s="15"/>
      <c r="G129" s="15"/>
      <c r="H129" s="5"/>
    </row>
    <row r="130" spans="1:8" x14ac:dyDescent="0.45">
      <c r="A130" s="9">
        <f t="shared" si="1"/>
        <v>123</v>
      </c>
      <c r="B130" s="9"/>
      <c r="C130" s="5"/>
      <c r="D130" s="29"/>
      <c r="E130" s="12"/>
      <c r="F130" s="15"/>
      <c r="G130" s="15"/>
      <c r="H130" s="5"/>
    </row>
    <row r="131" spans="1:8" x14ac:dyDescent="0.45">
      <c r="A131" s="9">
        <f t="shared" si="1"/>
        <v>124</v>
      </c>
      <c r="B131" s="9"/>
      <c r="C131" s="5"/>
      <c r="D131" s="29"/>
      <c r="E131" s="12"/>
      <c r="F131" s="15"/>
      <c r="G131" s="15"/>
      <c r="H131" s="5"/>
    </row>
    <row r="132" spans="1:8" x14ac:dyDescent="0.45">
      <c r="A132" s="9">
        <f t="shared" si="1"/>
        <v>125</v>
      </c>
      <c r="B132" s="9"/>
      <c r="C132" s="5"/>
      <c r="D132" s="29"/>
      <c r="E132" s="12"/>
      <c r="F132" s="15"/>
      <c r="G132" s="15"/>
      <c r="H132" s="5"/>
    </row>
    <row r="133" spans="1:8" x14ac:dyDescent="0.45">
      <c r="A133" s="9">
        <f t="shared" si="1"/>
        <v>126</v>
      </c>
      <c r="B133" s="9"/>
      <c r="C133" s="5"/>
      <c r="D133" s="29"/>
      <c r="E133" s="12"/>
      <c r="F133" s="15"/>
      <c r="G133" s="15"/>
      <c r="H133" s="5"/>
    </row>
    <row r="134" spans="1:8" x14ac:dyDescent="0.45">
      <c r="A134" s="9">
        <f t="shared" si="1"/>
        <v>127</v>
      </c>
      <c r="B134" s="9"/>
      <c r="C134" s="5"/>
      <c r="D134" s="29"/>
      <c r="E134" s="12"/>
      <c r="F134" s="15"/>
      <c r="G134" s="15"/>
      <c r="H134" s="5"/>
    </row>
    <row r="135" spans="1:8" x14ac:dyDescent="0.45">
      <c r="A135" s="9">
        <f t="shared" si="1"/>
        <v>128</v>
      </c>
      <c r="B135" s="9"/>
      <c r="C135" s="5"/>
      <c r="D135" s="29"/>
      <c r="E135" s="12"/>
      <c r="F135" s="15"/>
      <c r="G135" s="15"/>
      <c r="H135" s="5"/>
    </row>
    <row r="136" spans="1:8" x14ac:dyDescent="0.45">
      <c r="A136" s="9">
        <f t="shared" si="1"/>
        <v>129</v>
      </c>
      <c r="B136" s="9"/>
      <c r="C136" s="5"/>
      <c r="D136" s="29"/>
      <c r="E136" s="12"/>
      <c r="F136" s="15"/>
      <c r="G136" s="15"/>
      <c r="H136" s="5"/>
    </row>
    <row r="137" spans="1:8" x14ac:dyDescent="0.45">
      <c r="A137" s="9">
        <f t="shared" si="1"/>
        <v>130</v>
      </c>
      <c r="B137" s="9"/>
      <c r="C137" s="5"/>
      <c r="D137" s="29"/>
      <c r="E137" s="12"/>
      <c r="F137" s="15"/>
      <c r="G137" s="15"/>
      <c r="H137" s="5"/>
    </row>
    <row r="138" spans="1:8" x14ac:dyDescent="0.45">
      <c r="A138" s="9">
        <f t="shared" ref="A138:A204" si="2">A137+1</f>
        <v>131</v>
      </c>
      <c r="B138" s="9"/>
      <c r="C138" s="5"/>
      <c r="D138" s="29"/>
      <c r="E138" s="12"/>
      <c r="F138" s="15"/>
      <c r="G138" s="15"/>
      <c r="H138" s="5"/>
    </row>
    <row r="139" spans="1:8" x14ac:dyDescent="0.45">
      <c r="A139" s="9">
        <f t="shared" si="2"/>
        <v>132</v>
      </c>
      <c r="B139" s="9"/>
      <c r="C139" s="5"/>
      <c r="D139" s="29"/>
      <c r="E139" s="12"/>
      <c r="F139" s="15"/>
      <c r="G139" s="15"/>
      <c r="H139" s="5"/>
    </row>
    <row r="140" spans="1:8" x14ac:dyDescent="0.45">
      <c r="A140" s="9">
        <f t="shared" si="2"/>
        <v>133</v>
      </c>
      <c r="B140" s="9"/>
      <c r="C140" s="5"/>
      <c r="D140" s="29"/>
      <c r="E140" s="12"/>
      <c r="F140" s="15"/>
      <c r="G140" s="15"/>
      <c r="H140" s="5"/>
    </row>
    <row r="141" spans="1:8" x14ac:dyDescent="0.45">
      <c r="A141" s="9">
        <f t="shared" si="2"/>
        <v>134</v>
      </c>
      <c r="B141" s="9"/>
      <c r="C141" s="5"/>
      <c r="D141" s="29"/>
      <c r="E141" s="12"/>
      <c r="F141" s="15"/>
      <c r="G141" s="15"/>
      <c r="H141" s="5"/>
    </row>
    <row r="142" spans="1:8" x14ac:dyDescent="0.45">
      <c r="A142" s="9">
        <f t="shared" si="2"/>
        <v>135</v>
      </c>
      <c r="B142" s="9"/>
      <c r="C142" s="5"/>
      <c r="D142" s="29"/>
      <c r="E142" s="12"/>
      <c r="F142" s="15"/>
      <c r="G142" s="15"/>
      <c r="H142" s="5"/>
    </row>
    <row r="143" spans="1:8" x14ac:dyDescent="0.45">
      <c r="A143" s="9">
        <f t="shared" si="2"/>
        <v>136</v>
      </c>
      <c r="B143" s="9"/>
      <c r="C143" s="5"/>
      <c r="D143" s="29"/>
      <c r="E143" s="12"/>
      <c r="F143" s="15"/>
      <c r="G143" s="15"/>
      <c r="H143" s="5"/>
    </row>
    <row r="144" spans="1:8" x14ac:dyDescent="0.45">
      <c r="A144" s="9">
        <f t="shared" si="2"/>
        <v>137</v>
      </c>
      <c r="B144" s="9"/>
      <c r="C144" s="5"/>
      <c r="D144" s="29"/>
      <c r="E144" s="12"/>
      <c r="F144" s="15"/>
      <c r="G144" s="15"/>
      <c r="H144" s="5"/>
    </row>
    <row r="145" spans="1:8" x14ac:dyDescent="0.45">
      <c r="A145" s="9">
        <f t="shared" si="2"/>
        <v>138</v>
      </c>
      <c r="B145" s="9"/>
      <c r="C145" s="5"/>
      <c r="D145" s="29"/>
      <c r="E145" s="12"/>
      <c r="F145" s="15"/>
      <c r="G145" s="15"/>
      <c r="H145" s="5"/>
    </row>
    <row r="146" spans="1:8" x14ac:dyDescent="0.45">
      <c r="A146" s="9">
        <f t="shared" si="2"/>
        <v>139</v>
      </c>
      <c r="B146" s="9"/>
      <c r="C146" s="5"/>
      <c r="D146" s="29"/>
      <c r="E146" s="12"/>
      <c r="F146" s="15"/>
      <c r="G146" s="15"/>
      <c r="H146" s="5"/>
    </row>
    <row r="147" spans="1:8" x14ac:dyDescent="0.45">
      <c r="A147" s="9">
        <f t="shared" si="2"/>
        <v>140</v>
      </c>
      <c r="B147" s="9"/>
      <c r="C147" s="5"/>
      <c r="D147" s="29"/>
      <c r="E147" s="12"/>
      <c r="F147" s="15"/>
      <c r="G147" s="15"/>
      <c r="H147" s="5"/>
    </row>
    <row r="148" spans="1:8" x14ac:dyDescent="0.45">
      <c r="A148" s="9">
        <f t="shared" si="2"/>
        <v>141</v>
      </c>
      <c r="B148" s="9"/>
      <c r="C148" s="5"/>
      <c r="D148" s="29"/>
      <c r="E148" s="12"/>
      <c r="F148" s="15"/>
      <c r="G148" s="15"/>
      <c r="H148" s="5"/>
    </row>
    <row r="149" spans="1:8" x14ac:dyDescent="0.45">
      <c r="A149" s="9">
        <f t="shared" si="2"/>
        <v>142</v>
      </c>
      <c r="B149" s="9"/>
      <c r="C149" s="5"/>
      <c r="D149" s="29"/>
      <c r="E149" s="12"/>
      <c r="F149" s="15"/>
      <c r="G149" s="15"/>
      <c r="H149" s="5"/>
    </row>
    <row r="150" spans="1:8" x14ac:dyDescent="0.45">
      <c r="A150" s="9">
        <f t="shared" si="2"/>
        <v>143</v>
      </c>
      <c r="B150" s="9"/>
      <c r="C150" s="5"/>
      <c r="D150" s="29"/>
      <c r="E150" s="12"/>
      <c r="F150" s="15"/>
      <c r="G150" s="15"/>
      <c r="H150" s="5"/>
    </row>
    <row r="151" spans="1:8" x14ac:dyDescent="0.45">
      <c r="A151" s="9">
        <f t="shared" si="2"/>
        <v>144</v>
      </c>
      <c r="B151" s="9"/>
      <c r="C151" s="5"/>
      <c r="D151" s="29"/>
      <c r="E151" s="12"/>
      <c r="F151" s="15"/>
      <c r="G151" s="15"/>
      <c r="H151" s="5"/>
    </row>
    <row r="152" spans="1:8" x14ac:dyDescent="0.45">
      <c r="A152" s="9">
        <f t="shared" si="2"/>
        <v>145</v>
      </c>
      <c r="B152" s="9"/>
      <c r="C152" s="5"/>
      <c r="D152" s="29"/>
      <c r="E152" s="12"/>
      <c r="F152" s="15"/>
      <c r="G152" s="15"/>
      <c r="H152" s="5"/>
    </row>
    <row r="153" spans="1:8" x14ac:dyDescent="0.45">
      <c r="A153" s="9">
        <f t="shared" si="2"/>
        <v>146</v>
      </c>
      <c r="B153" s="9"/>
      <c r="C153" s="5"/>
      <c r="D153" s="29"/>
      <c r="E153" s="12"/>
      <c r="F153" s="15"/>
      <c r="G153" s="15"/>
      <c r="H153" s="5"/>
    </row>
    <row r="154" spans="1:8" x14ac:dyDescent="0.45">
      <c r="A154" s="9">
        <f t="shared" si="2"/>
        <v>147</v>
      </c>
      <c r="B154" s="9"/>
      <c r="C154" s="5"/>
      <c r="D154" s="29"/>
      <c r="E154" s="12"/>
      <c r="F154" s="15"/>
      <c r="G154" s="15"/>
      <c r="H154" s="5"/>
    </row>
    <row r="155" spans="1:8" x14ac:dyDescent="0.45">
      <c r="A155" s="9">
        <f t="shared" si="2"/>
        <v>148</v>
      </c>
      <c r="B155" s="9"/>
      <c r="C155" s="5"/>
      <c r="D155" s="29"/>
      <c r="E155" s="12"/>
      <c r="F155" s="15"/>
      <c r="G155" s="15"/>
      <c r="H155" s="5"/>
    </row>
    <row r="156" spans="1:8" x14ac:dyDescent="0.45">
      <c r="A156" s="9">
        <f t="shared" si="2"/>
        <v>149</v>
      </c>
      <c r="B156" s="9"/>
      <c r="C156" s="5"/>
      <c r="D156" s="29"/>
      <c r="E156" s="12"/>
      <c r="F156" s="15"/>
      <c r="G156" s="15"/>
      <c r="H156" s="5"/>
    </row>
    <row r="157" spans="1:8" x14ac:dyDescent="0.45">
      <c r="A157" s="9">
        <f t="shared" si="2"/>
        <v>150</v>
      </c>
      <c r="B157" s="9"/>
      <c r="C157" s="5"/>
      <c r="D157" s="29"/>
      <c r="E157" s="12"/>
      <c r="F157" s="15"/>
      <c r="G157" s="15"/>
      <c r="H157" s="5"/>
    </row>
    <row r="158" spans="1:8" x14ac:dyDescent="0.45">
      <c r="A158" s="44"/>
      <c r="B158" s="44"/>
      <c r="C158" s="45"/>
      <c r="D158" s="46"/>
      <c r="E158" s="47" t="s">
        <v>119</v>
      </c>
      <c r="F158" s="15">
        <f>SUM(F108:F157)</f>
        <v>0</v>
      </c>
      <c r="G158" s="15">
        <f>SUM(G108:G157)</f>
        <v>0</v>
      </c>
      <c r="H158" s="45"/>
    </row>
    <row r="159" spans="1:8" x14ac:dyDescent="0.45">
      <c r="A159" s="44"/>
      <c r="B159" s="44"/>
      <c r="C159" s="45"/>
      <c r="D159" s="46"/>
      <c r="E159" s="47" t="s">
        <v>120</v>
      </c>
      <c r="F159" s="15">
        <f>F107</f>
        <v>0</v>
      </c>
      <c r="G159" s="15">
        <f>G107</f>
        <v>0</v>
      </c>
      <c r="H159" s="45"/>
    </row>
    <row r="160" spans="1:8" x14ac:dyDescent="0.45">
      <c r="A160" s="44"/>
      <c r="B160" s="44"/>
      <c r="C160" s="45"/>
      <c r="D160" s="46"/>
      <c r="E160" s="47" t="s">
        <v>121</v>
      </c>
      <c r="F160" s="15">
        <f>F159+F158</f>
        <v>0</v>
      </c>
      <c r="G160" s="15">
        <f>G159+G158</f>
        <v>0</v>
      </c>
      <c r="H160" s="45"/>
    </row>
    <row r="161" spans="1:8" x14ac:dyDescent="0.45">
      <c r="A161" s="9">
        <f>A157+1</f>
        <v>151</v>
      </c>
      <c r="B161" s="9"/>
      <c r="C161" s="5"/>
      <c r="D161" s="29"/>
      <c r="E161" s="12"/>
      <c r="F161" s="15"/>
      <c r="G161" s="15"/>
      <c r="H161" s="5"/>
    </row>
    <row r="162" spans="1:8" x14ac:dyDescent="0.45">
      <c r="A162" s="9">
        <f t="shared" si="2"/>
        <v>152</v>
      </c>
      <c r="B162" s="9"/>
      <c r="C162" s="5"/>
      <c r="D162" s="29"/>
      <c r="E162" s="12"/>
      <c r="F162" s="15"/>
      <c r="G162" s="15"/>
      <c r="H162" s="5"/>
    </row>
    <row r="163" spans="1:8" x14ac:dyDescent="0.45">
      <c r="A163" s="9">
        <f t="shared" si="2"/>
        <v>153</v>
      </c>
      <c r="B163" s="9"/>
      <c r="C163" s="5"/>
      <c r="D163" s="29"/>
      <c r="E163" s="12"/>
      <c r="F163" s="15"/>
      <c r="G163" s="15"/>
      <c r="H163" s="5"/>
    </row>
    <row r="164" spans="1:8" x14ac:dyDescent="0.45">
      <c r="A164" s="9">
        <f t="shared" si="2"/>
        <v>154</v>
      </c>
      <c r="B164" s="9"/>
      <c r="C164" s="5"/>
      <c r="D164" s="29"/>
      <c r="E164" s="12"/>
      <c r="F164" s="15"/>
      <c r="G164" s="15"/>
      <c r="H164" s="5"/>
    </row>
    <row r="165" spans="1:8" x14ac:dyDescent="0.45">
      <c r="A165" s="9">
        <f t="shared" si="2"/>
        <v>155</v>
      </c>
      <c r="B165" s="9"/>
      <c r="C165" s="5"/>
      <c r="D165" s="29"/>
      <c r="E165" s="12"/>
      <c r="F165" s="15"/>
      <c r="G165" s="15"/>
      <c r="H165" s="5"/>
    </row>
    <row r="166" spans="1:8" x14ac:dyDescent="0.45">
      <c r="A166" s="9">
        <f t="shared" si="2"/>
        <v>156</v>
      </c>
      <c r="B166" s="9"/>
      <c r="C166" s="5"/>
      <c r="D166" s="29"/>
      <c r="E166" s="12"/>
      <c r="F166" s="15"/>
      <c r="G166" s="15"/>
      <c r="H166" s="5"/>
    </row>
    <row r="167" spans="1:8" x14ac:dyDescent="0.45">
      <c r="A167" s="9">
        <f t="shared" si="2"/>
        <v>157</v>
      </c>
      <c r="B167" s="9"/>
      <c r="C167" s="5"/>
      <c r="D167" s="29"/>
      <c r="E167" s="12"/>
      <c r="F167" s="15"/>
      <c r="G167" s="15"/>
      <c r="H167" s="5"/>
    </row>
    <row r="168" spans="1:8" x14ac:dyDescent="0.45">
      <c r="A168" s="9">
        <f t="shared" si="2"/>
        <v>158</v>
      </c>
      <c r="B168" s="9"/>
      <c r="C168" s="5"/>
      <c r="D168" s="29"/>
      <c r="E168" s="12"/>
      <c r="F168" s="15"/>
      <c r="G168" s="15"/>
      <c r="H168" s="5"/>
    </row>
    <row r="169" spans="1:8" x14ac:dyDescent="0.45">
      <c r="A169" s="9">
        <f t="shared" si="2"/>
        <v>159</v>
      </c>
      <c r="B169" s="9"/>
      <c r="C169" s="5"/>
      <c r="D169" s="29"/>
      <c r="E169" s="12"/>
      <c r="F169" s="15"/>
      <c r="G169" s="15"/>
      <c r="H169" s="5"/>
    </row>
    <row r="170" spans="1:8" x14ac:dyDescent="0.45">
      <c r="A170" s="9">
        <f t="shared" si="2"/>
        <v>160</v>
      </c>
      <c r="B170" s="9"/>
      <c r="C170" s="5"/>
      <c r="D170" s="29"/>
      <c r="E170" s="12"/>
      <c r="F170" s="15"/>
      <c r="G170" s="15"/>
      <c r="H170" s="5"/>
    </row>
    <row r="171" spans="1:8" x14ac:dyDescent="0.45">
      <c r="A171" s="9">
        <f t="shared" si="2"/>
        <v>161</v>
      </c>
      <c r="B171" s="9"/>
      <c r="C171" s="5"/>
      <c r="D171" s="29"/>
      <c r="E171" s="12"/>
      <c r="F171" s="15"/>
      <c r="G171" s="15"/>
      <c r="H171" s="5"/>
    </row>
    <row r="172" spans="1:8" x14ac:dyDescent="0.45">
      <c r="A172" s="9">
        <f t="shared" si="2"/>
        <v>162</v>
      </c>
      <c r="B172" s="9"/>
      <c r="C172" s="5"/>
      <c r="D172" s="29"/>
      <c r="E172" s="12"/>
      <c r="F172" s="15"/>
      <c r="G172" s="15"/>
      <c r="H172" s="5"/>
    </row>
    <row r="173" spans="1:8" x14ac:dyDescent="0.45">
      <c r="A173" s="9">
        <f t="shared" si="2"/>
        <v>163</v>
      </c>
      <c r="B173" s="9"/>
      <c r="C173" s="5"/>
      <c r="D173" s="29"/>
      <c r="E173" s="12"/>
      <c r="F173" s="15"/>
      <c r="G173" s="15"/>
      <c r="H173" s="5"/>
    </row>
    <row r="174" spans="1:8" x14ac:dyDescent="0.45">
      <c r="A174" s="9">
        <f t="shared" si="2"/>
        <v>164</v>
      </c>
      <c r="B174" s="9"/>
      <c r="C174" s="5"/>
      <c r="D174" s="29"/>
      <c r="E174" s="12"/>
      <c r="F174" s="15"/>
      <c r="G174" s="15"/>
      <c r="H174" s="5"/>
    </row>
    <row r="175" spans="1:8" x14ac:dyDescent="0.45">
      <c r="A175" s="9">
        <f t="shared" si="2"/>
        <v>165</v>
      </c>
      <c r="B175" s="9"/>
      <c r="C175" s="5"/>
      <c r="D175" s="29"/>
      <c r="E175" s="12"/>
      <c r="F175" s="15"/>
      <c r="G175" s="15"/>
      <c r="H175" s="5"/>
    </row>
    <row r="176" spans="1:8" x14ac:dyDescent="0.45">
      <c r="A176" s="9">
        <f t="shared" si="2"/>
        <v>166</v>
      </c>
      <c r="B176" s="9"/>
      <c r="C176" s="5"/>
      <c r="D176" s="29"/>
      <c r="E176" s="12"/>
      <c r="F176" s="15"/>
      <c r="G176" s="15"/>
      <c r="H176" s="5"/>
    </row>
    <row r="177" spans="1:8" x14ac:dyDescent="0.45">
      <c r="A177" s="9">
        <f t="shared" si="2"/>
        <v>167</v>
      </c>
      <c r="B177" s="9"/>
      <c r="C177" s="5"/>
      <c r="D177" s="29"/>
      <c r="E177" s="12"/>
      <c r="F177" s="15"/>
      <c r="G177" s="15"/>
      <c r="H177" s="5"/>
    </row>
    <row r="178" spans="1:8" x14ac:dyDescent="0.45">
      <c r="A178" s="9">
        <f t="shared" si="2"/>
        <v>168</v>
      </c>
      <c r="B178" s="9"/>
      <c r="C178" s="5"/>
      <c r="D178" s="29"/>
      <c r="E178" s="12"/>
      <c r="F178" s="15"/>
      <c r="G178" s="15"/>
      <c r="H178" s="5"/>
    </row>
    <row r="179" spans="1:8" x14ac:dyDescent="0.45">
      <c r="A179" s="9">
        <f t="shared" si="2"/>
        <v>169</v>
      </c>
      <c r="B179" s="9"/>
      <c r="C179" s="5"/>
      <c r="D179" s="29"/>
      <c r="E179" s="12"/>
      <c r="F179" s="15"/>
      <c r="G179" s="15"/>
      <c r="H179" s="5"/>
    </row>
    <row r="180" spans="1:8" x14ac:dyDescent="0.45">
      <c r="A180" s="9">
        <f t="shared" si="2"/>
        <v>170</v>
      </c>
      <c r="B180" s="9"/>
      <c r="C180" s="5"/>
      <c r="D180" s="29"/>
      <c r="E180" s="12"/>
      <c r="F180" s="15"/>
      <c r="G180" s="15"/>
      <c r="H180" s="5"/>
    </row>
    <row r="181" spans="1:8" x14ac:dyDescent="0.45">
      <c r="A181" s="9">
        <f t="shared" si="2"/>
        <v>171</v>
      </c>
      <c r="B181" s="9"/>
      <c r="C181" s="5"/>
      <c r="D181" s="29"/>
      <c r="E181" s="12"/>
      <c r="F181" s="15"/>
      <c r="G181" s="15"/>
      <c r="H181" s="5"/>
    </row>
    <row r="182" spans="1:8" x14ac:dyDescent="0.45">
      <c r="A182" s="9">
        <f t="shared" si="2"/>
        <v>172</v>
      </c>
      <c r="B182" s="9"/>
      <c r="C182" s="5"/>
      <c r="D182" s="29"/>
      <c r="E182" s="12"/>
      <c r="F182" s="15"/>
      <c r="G182" s="15"/>
      <c r="H182" s="5"/>
    </row>
    <row r="183" spans="1:8" x14ac:dyDescent="0.45">
      <c r="A183" s="9">
        <f t="shared" si="2"/>
        <v>173</v>
      </c>
      <c r="B183" s="9"/>
      <c r="C183" s="5"/>
      <c r="D183" s="29"/>
      <c r="E183" s="12"/>
      <c r="F183" s="15"/>
      <c r="G183" s="15"/>
      <c r="H183" s="5"/>
    </row>
    <row r="184" spans="1:8" x14ac:dyDescent="0.45">
      <c r="A184" s="9">
        <f t="shared" si="2"/>
        <v>174</v>
      </c>
      <c r="B184" s="9"/>
      <c r="C184" s="5"/>
      <c r="D184" s="29"/>
      <c r="E184" s="12"/>
      <c r="F184" s="15"/>
      <c r="G184" s="15"/>
      <c r="H184" s="5"/>
    </row>
    <row r="185" spans="1:8" x14ac:dyDescent="0.45">
      <c r="A185" s="9">
        <f t="shared" si="2"/>
        <v>175</v>
      </c>
      <c r="B185" s="9"/>
      <c r="C185" s="5"/>
      <c r="D185" s="29"/>
      <c r="E185" s="12"/>
      <c r="F185" s="15"/>
      <c r="G185" s="15"/>
      <c r="H185" s="5"/>
    </row>
    <row r="186" spans="1:8" x14ac:dyDescent="0.45">
      <c r="A186" s="9">
        <f t="shared" si="2"/>
        <v>176</v>
      </c>
      <c r="B186" s="9"/>
      <c r="C186" s="5"/>
      <c r="D186" s="29"/>
      <c r="E186" s="12"/>
      <c r="F186" s="15"/>
      <c r="G186" s="15"/>
      <c r="H186" s="5"/>
    </row>
    <row r="187" spans="1:8" x14ac:dyDescent="0.45">
      <c r="A187" s="9">
        <f t="shared" si="2"/>
        <v>177</v>
      </c>
      <c r="B187" s="9"/>
      <c r="C187" s="5"/>
      <c r="D187" s="29"/>
      <c r="E187" s="12"/>
      <c r="F187" s="15"/>
      <c r="G187" s="15"/>
      <c r="H187" s="5"/>
    </row>
    <row r="188" spans="1:8" x14ac:dyDescent="0.45">
      <c r="A188" s="9">
        <f t="shared" si="2"/>
        <v>178</v>
      </c>
      <c r="B188" s="9"/>
      <c r="C188" s="5"/>
      <c r="D188" s="29"/>
      <c r="E188" s="12"/>
      <c r="F188" s="15"/>
      <c r="G188" s="15"/>
      <c r="H188" s="5"/>
    </row>
    <row r="189" spans="1:8" x14ac:dyDescent="0.45">
      <c r="A189" s="9">
        <f t="shared" si="2"/>
        <v>179</v>
      </c>
      <c r="B189" s="9"/>
      <c r="C189" s="5"/>
      <c r="D189" s="29"/>
      <c r="E189" s="12"/>
      <c r="F189" s="15"/>
      <c r="G189" s="15"/>
      <c r="H189" s="5"/>
    </row>
    <row r="190" spans="1:8" x14ac:dyDescent="0.45">
      <c r="A190" s="9">
        <f t="shared" si="2"/>
        <v>180</v>
      </c>
      <c r="B190" s="9"/>
      <c r="C190" s="5"/>
      <c r="D190" s="29"/>
      <c r="E190" s="12"/>
      <c r="F190" s="15"/>
      <c r="G190" s="15"/>
      <c r="H190" s="5"/>
    </row>
    <row r="191" spans="1:8" x14ac:dyDescent="0.45">
      <c r="A191" s="9">
        <f t="shared" si="2"/>
        <v>181</v>
      </c>
      <c r="B191" s="9"/>
      <c r="C191" s="5"/>
      <c r="D191" s="29"/>
      <c r="E191" s="12"/>
      <c r="F191" s="15"/>
      <c r="G191" s="15"/>
      <c r="H191" s="5"/>
    </row>
    <row r="192" spans="1:8" x14ac:dyDescent="0.45">
      <c r="A192" s="9">
        <f t="shared" si="2"/>
        <v>182</v>
      </c>
      <c r="B192" s="9"/>
      <c r="C192" s="5"/>
      <c r="D192" s="29"/>
      <c r="E192" s="12"/>
      <c r="F192" s="15"/>
      <c r="G192" s="15"/>
      <c r="H192" s="5"/>
    </row>
    <row r="193" spans="1:8" x14ac:dyDescent="0.45">
      <c r="A193" s="9">
        <f t="shared" si="2"/>
        <v>183</v>
      </c>
      <c r="B193" s="9"/>
      <c r="C193" s="5"/>
      <c r="D193" s="29"/>
      <c r="E193" s="12"/>
      <c r="F193" s="15"/>
      <c r="G193" s="15"/>
      <c r="H193" s="5"/>
    </row>
    <row r="194" spans="1:8" x14ac:dyDescent="0.45">
      <c r="A194" s="9">
        <f t="shared" si="2"/>
        <v>184</v>
      </c>
      <c r="B194" s="9"/>
      <c r="C194" s="5"/>
      <c r="D194" s="29"/>
      <c r="E194" s="12"/>
      <c r="F194" s="15"/>
      <c r="G194" s="15"/>
      <c r="H194" s="5"/>
    </row>
    <row r="195" spans="1:8" x14ac:dyDescent="0.45">
      <c r="A195" s="9">
        <f t="shared" si="2"/>
        <v>185</v>
      </c>
      <c r="B195" s="9"/>
      <c r="C195" s="5"/>
      <c r="D195" s="29"/>
      <c r="E195" s="12"/>
      <c r="F195" s="15"/>
      <c r="G195" s="15"/>
      <c r="H195" s="5"/>
    </row>
    <row r="196" spans="1:8" x14ac:dyDescent="0.45">
      <c r="A196" s="9">
        <f t="shared" si="2"/>
        <v>186</v>
      </c>
      <c r="B196" s="9"/>
      <c r="C196" s="5"/>
      <c r="D196" s="29"/>
      <c r="E196" s="12"/>
      <c r="F196" s="15"/>
      <c r="G196" s="15"/>
      <c r="H196" s="5"/>
    </row>
    <row r="197" spans="1:8" x14ac:dyDescent="0.45">
      <c r="A197" s="9">
        <f t="shared" si="2"/>
        <v>187</v>
      </c>
      <c r="B197" s="9"/>
      <c r="C197" s="5"/>
      <c r="D197" s="29"/>
      <c r="E197" s="12"/>
      <c r="F197" s="15"/>
      <c r="G197" s="15"/>
      <c r="H197" s="5"/>
    </row>
    <row r="198" spans="1:8" x14ac:dyDescent="0.45">
      <c r="A198" s="9">
        <f t="shared" si="2"/>
        <v>188</v>
      </c>
      <c r="B198" s="9"/>
      <c r="C198" s="5"/>
      <c r="D198" s="29"/>
      <c r="E198" s="12"/>
      <c r="F198" s="15"/>
      <c r="G198" s="15"/>
      <c r="H198" s="5"/>
    </row>
    <row r="199" spans="1:8" x14ac:dyDescent="0.45">
      <c r="A199" s="9">
        <f t="shared" si="2"/>
        <v>189</v>
      </c>
      <c r="B199" s="9"/>
      <c r="C199" s="5"/>
      <c r="D199" s="29"/>
      <c r="E199" s="12"/>
      <c r="F199" s="15"/>
      <c r="G199" s="15"/>
      <c r="H199" s="5"/>
    </row>
    <row r="200" spans="1:8" x14ac:dyDescent="0.45">
      <c r="A200" s="9">
        <f t="shared" si="2"/>
        <v>190</v>
      </c>
      <c r="B200" s="9"/>
      <c r="C200" s="5"/>
      <c r="D200" s="29"/>
      <c r="E200" s="12"/>
      <c r="F200" s="15"/>
      <c r="G200" s="15"/>
      <c r="H200" s="5"/>
    </row>
    <row r="201" spans="1:8" x14ac:dyDescent="0.45">
      <c r="A201" s="9">
        <f t="shared" si="2"/>
        <v>191</v>
      </c>
      <c r="B201" s="9"/>
      <c r="C201" s="5"/>
      <c r="D201" s="29"/>
      <c r="E201" s="12"/>
      <c r="F201" s="15"/>
      <c r="G201" s="15"/>
      <c r="H201" s="5"/>
    </row>
    <row r="202" spans="1:8" x14ac:dyDescent="0.45">
      <c r="A202" s="9">
        <f t="shared" si="2"/>
        <v>192</v>
      </c>
      <c r="B202" s="9"/>
      <c r="C202" s="5"/>
      <c r="D202" s="29"/>
      <c r="E202" s="12"/>
      <c r="F202" s="15"/>
      <c r="G202" s="15"/>
      <c r="H202" s="5"/>
    </row>
    <row r="203" spans="1:8" x14ac:dyDescent="0.45">
      <c r="A203" s="9">
        <f t="shared" si="2"/>
        <v>193</v>
      </c>
      <c r="B203" s="9"/>
      <c r="C203" s="5"/>
      <c r="D203" s="29"/>
      <c r="E203" s="12"/>
      <c r="F203" s="15"/>
      <c r="G203" s="15"/>
      <c r="H203" s="5"/>
    </row>
    <row r="204" spans="1:8" x14ac:dyDescent="0.45">
      <c r="A204" s="9">
        <f t="shared" si="2"/>
        <v>194</v>
      </c>
      <c r="B204" s="9"/>
      <c r="C204" s="5"/>
      <c r="D204" s="29"/>
      <c r="E204" s="12"/>
      <c r="F204" s="15"/>
      <c r="G204" s="15"/>
      <c r="H204" s="5"/>
    </row>
    <row r="205" spans="1:8" x14ac:dyDescent="0.45">
      <c r="A205" s="9">
        <f t="shared" ref="A205:A210" si="3">A204+1</f>
        <v>195</v>
      </c>
      <c r="B205" s="9"/>
      <c r="C205" s="5"/>
      <c r="D205" s="29"/>
      <c r="E205" s="12"/>
      <c r="F205" s="15"/>
      <c r="G205" s="15"/>
      <c r="H205" s="5"/>
    </row>
    <row r="206" spans="1:8" x14ac:dyDescent="0.45">
      <c r="A206" s="9">
        <f t="shared" si="3"/>
        <v>196</v>
      </c>
      <c r="B206" s="9"/>
      <c r="C206" s="5"/>
      <c r="D206" s="29"/>
      <c r="E206" s="12"/>
      <c r="F206" s="15"/>
      <c r="G206" s="15"/>
      <c r="H206" s="5"/>
    </row>
    <row r="207" spans="1:8" x14ac:dyDescent="0.45">
      <c r="A207" s="9">
        <f t="shared" si="3"/>
        <v>197</v>
      </c>
      <c r="B207" s="9"/>
      <c r="C207" s="5"/>
      <c r="D207" s="29"/>
      <c r="E207" s="12"/>
      <c r="F207" s="15"/>
      <c r="G207" s="15"/>
      <c r="H207" s="5"/>
    </row>
    <row r="208" spans="1:8" x14ac:dyDescent="0.45">
      <c r="A208" s="9">
        <f t="shared" si="3"/>
        <v>198</v>
      </c>
      <c r="B208" s="9"/>
      <c r="C208" s="5"/>
      <c r="D208" s="29"/>
      <c r="E208" s="12"/>
      <c r="F208" s="15"/>
      <c r="G208" s="15"/>
      <c r="H208" s="5"/>
    </row>
    <row r="209" spans="1:8" x14ac:dyDescent="0.45">
      <c r="A209" s="9">
        <f t="shared" si="3"/>
        <v>199</v>
      </c>
      <c r="B209" s="9"/>
      <c r="C209" s="5"/>
      <c r="D209" s="29"/>
      <c r="E209" s="12"/>
      <c r="F209" s="15"/>
      <c r="G209" s="15"/>
      <c r="H209" s="5"/>
    </row>
    <row r="210" spans="1:8" x14ac:dyDescent="0.45">
      <c r="A210" s="9">
        <f t="shared" si="3"/>
        <v>200</v>
      </c>
      <c r="B210" s="9"/>
      <c r="C210" s="5"/>
      <c r="D210" s="29"/>
      <c r="E210" s="12"/>
      <c r="F210" s="15"/>
      <c r="G210" s="15"/>
      <c r="H210" s="5"/>
    </row>
    <row r="211" spans="1:8" x14ac:dyDescent="0.45">
      <c r="A211" s="44"/>
      <c r="B211" s="44"/>
      <c r="C211" s="45"/>
      <c r="D211" s="46"/>
      <c r="E211" s="47" t="s">
        <v>119</v>
      </c>
      <c r="F211" s="15">
        <f>SUM(F161:F210)</f>
        <v>0</v>
      </c>
      <c r="G211" s="15">
        <f>SUM(G161:G210)</f>
        <v>0</v>
      </c>
      <c r="H211" s="45"/>
    </row>
    <row r="212" spans="1:8" x14ac:dyDescent="0.45">
      <c r="A212" s="44"/>
      <c r="B212" s="44"/>
      <c r="C212" s="45"/>
      <c r="D212" s="46"/>
      <c r="E212" s="47" t="s">
        <v>120</v>
      </c>
      <c r="F212" s="15">
        <f>F160</f>
        <v>0</v>
      </c>
      <c r="G212" s="15">
        <f>G160</f>
        <v>0</v>
      </c>
      <c r="H212" s="45"/>
    </row>
    <row r="213" spans="1:8" x14ac:dyDescent="0.45">
      <c r="A213" s="44"/>
      <c r="B213" s="44"/>
      <c r="C213" s="45"/>
      <c r="D213" s="46"/>
      <c r="E213" s="47" t="s">
        <v>121</v>
      </c>
      <c r="F213" s="15">
        <f>F212+F211</f>
        <v>0</v>
      </c>
      <c r="G213" s="15">
        <f>G212+G211</f>
        <v>0</v>
      </c>
      <c r="H213" s="45"/>
    </row>
    <row r="216" spans="1:8" ht="27.4" x14ac:dyDescent="0.45">
      <c r="A216" s="64" t="s">
        <v>84</v>
      </c>
      <c r="B216" s="64"/>
      <c r="C216" s="64"/>
      <c r="D216" s="64"/>
      <c r="E216" s="64"/>
      <c r="F216" s="64"/>
      <c r="G216" s="64"/>
      <c r="H216" s="64"/>
    </row>
    <row r="218" spans="1:8" ht="20.25" x14ac:dyDescent="0.45">
      <c r="E218" s="19" t="s">
        <v>54</v>
      </c>
      <c r="F218" s="20" t="s">
        <v>7</v>
      </c>
      <c r="G218" s="20" t="s">
        <v>8</v>
      </c>
    </row>
    <row r="219" spans="1:8" x14ac:dyDescent="0.45">
      <c r="E219" s="12" t="s">
        <v>55</v>
      </c>
      <c r="F219" s="15">
        <f>SUMIF(C2:C210,"styczeń",F2:F210)</f>
        <v>0</v>
      </c>
      <c r="G219" s="15">
        <f>SUMIF(C2:C210,"styczeń",G2:G210)</f>
        <v>0</v>
      </c>
    </row>
    <row r="220" spans="1:8" x14ac:dyDescent="0.45">
      <c r="E220" s="12" t="s">
        <v>56</v>
      </c>
      <c r="F220" s="15">
        <f>SUMIF(C2:C210,"luty",F2:F210)</f>
        <v>0</v>
      </c>
      <c r="G220" s="15">
        <f>SUMIF(C2:C210,"luty",G2:G210)</f>
        <v>0</v>
      </c>
    </row>
    <row r="221" spans="1:8" x14ac:dyDescent="0.45">
      <c r="E221" s="12" t="s">
        <v>57</v>
      </c>
      <c r="F221" s="15">
        <f>SUMIF(C2:C210,"marzec",F2:F210)</f>
        <v>0</v>
      </c>
      <c r="G221" s="15">
        <f>SUMIF(C2:C210,"marzec",G2:G210)</f>
        <v>0</v>
      </c>
    </row>
    <row r="222" spans="1:8" x14ac:dyDescent="0.45">
      <c r="E222" s="12" t="s">
        <v>58</v>
      </c>
      <c r="F222" s="15">
        <f>SUMIF(C2:C210,"kwiecień",F2:F210)</f>
        <v>0</v>
      </c>
      <c r="G222" s="15">
        <f>SUMIF(C2:C210,"kwiecień",G2:G210)</f>
        <v>0</v>
      </c>
    </row>
    <row r="223" spans="1:8" x14ac:dyDescent="0.45">
      <c r="E223" s="12" t="s">
        <v>59</v>
      </c>
      <c r="F223" s="15">
        <f>SUMIF(C2:C210,"maj",F2:F210)</f>
        <v>0</v>
      </c>
      <c r="G223" s="15">
        <f>SUMIF(C2:C210,"maj",G2:G210)</f>
        <v>0</v>
      </c>
    </row>
    <row r="224" spans="1:8" x14ac:dyDescent="0.45">
      <c r="E224" s="12" t="s">
        <v>60</v>
      </c>
      <c r="F224" s="15">
        <f>SUMIF(C2:C210,"czerwiec",F2:F210)</f>
        <v>0</v>
      </c>
      <c r="G224" s="15">
        <f>SUMIF(C2:C210,"czerwiec",G2:G210)</f>
        <v>0</v>
      </c>
    </row>
    <row r="225" spans="1:8" x14ac:dyDescent="0.45">
      <c r="E225" s="12" t="s">
        <v>61</v>
      </c>
      <c r="F225" s="15">
        <f>SUMIF(C2:C210,"lipiec",F2:F210)</f>
        <v>0</v>
      </c>
      <c r="G225" s="15">
        <f>SUMIF(C2:C210,"lipiec",G2:G210)</f>
        <v>0</v>
      </c>
    </row>
    <row r="226" spans="1:8" x14ac:dyDescent="0.45">
      <c r="E226" s="12" t="s">
        <v>62</v>
      </c>
      <c r="F226" s="15">
        <f>SUMIF(C2:C210,"sierpień",F2:F210)</f>
        <v>0</v>
      </c>
      <c r="G226" s="15">
        <f>SUMIF(C2:C210,"sierpień",G2:G210)</f>
        <v>0</v>
      </c>
    </row>
    <row r="227" spans="1:8" x14ac:dyDescent="0.45">
      <c r="E227" s="12" t="s">
        <v>63</v>
      </c>
      <c r="F227" s="15">
        <f>SUMIF(C2:C210,"wrzesień",F2:F210)</f>
        <v>0</v>
      </c>
      <c r="G227" s="15">
        <f>SUMIF(C2:C210,"wrzesień",G2:G210)</f>
        <v>0</v>
      </c>
    </row>
    <row r="228" spans="1:8" x14ac:dyDescent="0.45">
      <c r="E228" s="12" t="s">
        <v>64</v>
      </c>
      <c r="F228" s="15">
        <f>SUMIF(C2:C210,"październik",F2:F210)</f>
        <v>0</v>
      </c>
      <c r="G228" s="15">
        <f>SUMIF(C2:C210,"październik",G2:G210)</f>
        <v>0</v>
      </c>
    </row>
    <row r="229" spans="1:8" x14ac:dyDescent="0.45">
      <c r="E229" s="12" t="s">
        <v>65</v>
      </c>
      <c r="F229" s="15">
        <f>SUMIF(C2:C210,"listopad",F2:F210)</f>
        <v>0</v>
      </c>
      <c r="G229" s="15">
        <f>SUMIF(C2:C210,"listopad",G2:G210)</f>
        <v>0</v>
      </c>
    </row>
    <row r="230" spans="1:8" x14ac:dyDescent="0.45">
      <c r="E230" s="12" t="s">
        <v>66</v>
      </c>
      <c r="F230" s="15">
        <f>SUMIF(C2:C210,"grudzień",F2:F210)</f>
        <v>0</v>
      </c>
      <c r="G230" s="15">
        <f>SUMIF(C2:C210,"grudzień",G2:G210)</f>
        <v>0</v>
      </c>
    </row>
    <row r="231" spans="1:8" ht="13.9" x14ac:dyDescent="0.45">
      <c r="E231" s="21" t="s">
        <v>67</v>
      </c>
      <c r="F231" s="22">
        <f>SUM(F219:F230)</f>
        <v>0</v>
      </c>
      <c r="G231" s="22">
        <f>SUM(G219:G230)</f>
        <v>0</v>
      </c>
    </row>
    <row r="232" spans="1:8" ht="13.9" x14ac:dyDescent="0.45">
      <c r="E232" s="21" t="s">
        <v>68</v>
      </c>
      <c r="F232" s="65">
        <f>F231-G231</f>
        <v>0</v>
      </c>
      <c r="G232" s="66"/>
    </row>
    <row r="234" spans="1:8" ht="22.5" x14ac:dyDescent="0.45">
      <c r="A234" s="69" t="s">
        <v>85</v>
      </c>
      <c r="B234" s="69"/>
      <c r="C234" s="69"/>
      <c r="D234" s="69"/>
      <c r="E234" s="69"/>
      <c r="F234" s="69"/>
      <c r="G234" s="69"/>
      <c r="H234" s="69"/>
    </row>
    <row r="235" spans="1:8" x14ac:dyDescent="0.45">
      <c r="B235" s="67"/>
      <c r="C235" s="67"/>
      <c r="D235" s="67"/>
      <c r="E235" s="67"/>
    </row>
    <row r="236" spans="1:8" ht="20.65" x14ac:dyDescent="0.45">
      <c r="B236" s="68" t="s">
        <v>70</v>
      </c>
      <c r="C236" s="68"/>
      <c r="D236" s="68"/>
      <c r="E236" s="68"/>
      <c r="F236" s="23" t="s">
        <v>8</v>
      </c>
    </row>
    <row r="237" spans="1:8" x14ac:dyDescent="0.45">
      <c r="A237" s="4"/>
      <c r="B237" s="62" t="s">
        <v>25</v>
      </c>
      <c r="C237" s="62" t="s">
        <v>25</v>
      </c>
      <c r="D237" s="62" t="s">
        <v>25</v>
      </c>
      <c r="E237" s="62" t="s">
        <v>25</v>
      </c>
      <c r="F237" s="15">
        <f>SUMIF(H2:H210,"środki ochrony roślin",G2:G210)</f>
        <v>0</v>
      </c>
      <c r="G237" s="4"/>
    </row>
    <row r="238" spans="1:8" x14ac:dyDescent="0.45">
      <c r="A238" s="4"/>
      <c r="B238" s="62" t="s">
        <v>26</v>
      </c>
      <c r="C238" s="62" t="s">
        <v>26</v>
      </c>
      <c r="D238" s="62" t="s">
        <v>26</v>
      </c>
      <c r="E238" s="62" t="s">
        <v>26</v>
      </c>
      <c r="F238" s="15">
        <f>SUMIF(H2:H210,"nawozy mineralne",G2:G210)</f>
        <v>0</v>
      </c>
      <c r="G238" s="4"/>
    </row>
    <row r="239" spans="1:8" x14ac:dyDescent="0.45">
      <c r="A239" s="4"/>
      <c r="B239" s="62" t="s">
        <v>27</v>
      </c>
      <c r="C239" s="62" t="s">
        <v>27</v>
      </c>
      <c r="D239" s="62" t="s">
        <v>27</v>
      </c>
      <c r="E239" s="62" t="s">
        <v>27</v>
      </c>
      <c r="F239" s="15">
        <f>SUMIF(H2:H210,"materiały pędne na działalność rolniczą",G2:G210)</f>
        <v>0</v>
      </c>
      <c r="G239" s="4"/>
    </row>
    <row r="240" spans="1:8" x14ac:dyDescent="0.45">
      <c r="A240" s="4"/>
      <c r="B240" s="62" t="s">
        <v>28</v>
      </c>
      <c r="C240" s="62" t="s">
        <v>28</v>
      </c>
      <c r="D240" s="62" t="s">
        <v>28</v>
      </c>
      <c r="E240" s="62" t="s">
        <v>28</v>
      </c>
      <c r="F240" s="15">
        <f>SUMIF(H2:H210,"energia elektryczna na działalność rolniczą",G2:G210)</f>
        <v>0</v>
      </c>
      <c r="G240" s="4"/>
    </row>
    <row r="241" spans="1:7" x14ac:dyDescent="0.45">
      <c r="A241" s="4"/>
      <c r="B241" s="62" t="s">
        <v>29</v>
      </c>
      <c r="C241" s="62" t="s">
        <v>29</v>
      </c>
      <c r="D241" s="62" t="s">
        <v>29</v>
      </c>
      <c r="E241" s="62" t="s">
        <v>29</v>
      </c>
      <c r="F241" s="15">
        <f>SUMIF(H2:H210,"części zamienne, oleje i smary do remontów bieżących",G2:G210)</f>
        <v>0</v>
      </c>
      <c r="G241" s="4"/>
    </row>
    <row r="242" spans="1:7" x14ac:dyDescent="0.45">
      <c r="A242" s="4"/>
      <c r="B242" s="62" t="s">
        <v>30</v>
      </c>
      <c r="C242" s="62" t="s">
        <v>30</v>
      </c>
      <c r="D242" s="62" t="s">
        <v>30</v>
      </c>
      <c r="E242" s="62" t="s">
        <v>30</v>
      </c>
      <c r="F242" s="15">
        <f>SUMIF(H2:H210,"woda na działalność rolniczą",G2:G210)</f>
        <v>0</v>
      </c>
      <c r="G242" s="4"/>
    </row>
    <row r="243" spans="1:7" x14ac:dyDescent="0.45">
      <c r="A243" s="4"/>
      <c r="B243" s="62" t="s">
        <v>31</v>
      </c>
      <c r="C243" s="62" t="s">
        <v>31</v>
      </c>
      <c r="D243" s="62" t="s">
        <v>31</v>
      </c>
      <c r="E243" s="62" t="s">
        <v>31</v>
      </c>
      <c r="F243" s="15">
        <f>SUMIF(H2:H210,"materiały opałowe na działalność rolniczą",G2:G210)</f>
        <v>0</v>
      </c>
      <c r="G243" s="4"/>
    </row>
    <row r="244" spans="1:7" x14ac:dyDescent="0.45">
      <c r="A244" s="4"/>
      <c r="B244" s="62" t="s">
        <v>32</v>
      </c>
      <c r="C244" s="62" t="s">
        <v>32</v>
      </c>
      <c r="D244" s="62" t="s">
        <v>32</v>
      </c>
      <c r="E244" s="62" t="s">
        <v>32</v>
      </c>
      <c r="F244" s="15">
        <f>SUMIF(H2:H210,"materiały budowlane do remontów bieżących",G2:G210)</f>
        <v>0</v>
      </c>
      <c r="G244" s="4"/>
    </row>
    <row r="245" spans="1:7" x14ac:dyDescent="0.45">
      <c r="A245" s="4"/>
      <c r="B245" s="62" t="s">
        <v>33</v>
      </c>
      <c r="C245" s="62" t="s">
        <v>33</v>
      </c>
      <c r="D245" s="62" t="s">
        <v>33</v>
      </c>
      <c r="E245" s="62" t="s">
        <v>33</v>
      </c>
      <c r="F245" s="15">
        <f>SUMIF(H2:H210,"materiały i środki dezynfekcyjne",G2:G210)</f>
        <v>0</v>
      </c>
      <c r="G245" s="4"/>
    </row>
    <row r="246" spans="1:7" x14ac:dyDescent="0.45">
      <c r="A246" s="4"/>
      <c r="B246" s="62" t="s">
        <v>34</v>
      </c>
      <c r="C246" s="62" t="s">
        <v>34</v>
      </c>
      <c r="D246" s="62" t="s">
        <v>34</v>
      </c>
      <c r="E246" s="62" t="s">
        <v>34</v>
      </c>
      <c r="F246" s="15">
        <f>SUMIF(H2:H210,"drobne narzędzia i przedmioty o małej wartości",G2:G210)</f>
        <v>0</v>
      </c>
      <c r="G246" s="4"/>
    </row>
    <row r="247" spans="1:7" x14ac:dyDescent="0.45">
      <c r="A247" s="4"/>
      <c r="B247" s="62" t="s">
        <v>35</v>
      </c>
      <c r="C247" s="62" t="s">
        <v>35</v>
      </c>
      <c r="D247" s="62" t="s">
        <v>35</v>
      </c>
      <c r="E247" s="62" t="s">
        <v>35</v>
      </c>
      <c r="F247" s="15">
        <f>SUMIF(H2:H210,"Pozostałe - koszty ogólnoprodukcyjne",G2:G210)</f>
        <v>0</v>
      </c>
      <c r="G247" s="4"/>
    </row>
    <row r="248" spans="1:7" x14ac:dyDescent="0.45">
      <c r="A248" s="4"/>
      <c r="B248" s="62" t="s">
        <v>36</v>
      </c>
      <c r="C248" s="62" t="s">
        <v>36</v>
      </c>
      <c r="D248" s="62" t="s">
        <v>36</v>
      </c>
      <c r="E248" s="62" t="s">
        <v>36</v>
      </c>
      <c r="F248" s="15">
        <f>SUMIF(H2:H210,"Materiał siewny i rozmnożeniowy - z zakupu",G2:G210)</f>
        <v>0</v>
      </c>
      <c r="G248" s="4"/>
    </row>
    <row r="249" spans="1:7" x14ac:dyDescent="0.45">
      <c r="A249" s="4"/>
      <c r="B249" s="62" t="s">
        <v>37</v>
      </c>
      <c r="C249" s="62" t="s">
        <v>37</v>
      </c>
      <c r="D249" s="62" t="s">
        <v>37</v>
      </c>
      <c r="E249" s="62" t="s">
        <v>37</v>
      </c>
      <c r="F249" s="15">
        <f>SUMIF(H2:H210,"Nawozy wapniowe",G2:G210)</f>
        <v>0</v>
      </c>
      <c r="G249" s="4"/>
    </row>
    <row r="250" spans="1:7" x14ac:dyDescent="0.45">
      <c r="A250" s="4"/>
      <c r="B250" s="62" t="s">
        <v>38</v>
      </c>
      <c r="C250" s="62" t="s">
        <v>38</v>
      </c>
      <c r="D250" s="62" t="s">
        <v>38</v>
      </c>
      <c r="E250" s="62" t="s">
        <v>38</v>
      </c>
      <c r="F250" s="15">
        <f>SUMIF(H2:H210,"Nawozy organiczne z zakupu - OBORNIK",G2:G210)</f>
        <v>0</v>
      </c>
      <c r="G250" s="4"/>
    </row>
    <row r="251" spans="1:7" x14ac:dyDescent="0.45">
      <c r="A251" s="4"/>
      <c r="B251" s="62" t="s">
        <v>39</v>
      </c>
      <c r="C251" s="62" t="s">
        <v>39</v>
      </c>
      <c r="D251" s="62" t="s">
        <v>39</v>
      </c>
      <c r="E251" s="62" t="s">
        <v>39</v>
      </c>
      <c r="F251" s="15">
        <f>SUMIF(H2:H210,"Nawozy organiczne z zakupu - GNOJOWICA",G2:G210)</f>
        <v>0</v>
      </c>
      <c r="G251" s="4"/>
    </row>
    <row r="252" spans="1:7" x14ac:dyDescent="0.45">
      <c r="A252" s="4"/>
      <c r="B252" s="62" t="s">
        <v>40</v>
      </c>
      <c r="C252" s="62" t="s">
        <v>40</v>
      </c>
      <c r="D252" s="62" t="s">
        <v>40</v>
      </c>
      <c r="E252" s="62" t="s">
        <v>40</v>
      </c>
      <c r="F252" s="15">
        <f>SUMIF(H2:H210,"Regulatory wzrostu",G2:G210)</f>
        <v>0</v>
      </c>
      <c r="G252" s="4"/>
    </row>
    <row r="253" spans="1:7" x14ac:dyDescent="0.45">
      <c r="A253" s="4"/>
      <c r="B253" s="62" t="s">
        <v>41</v>
      </c>
      <c r="C253" s="62" t="s">
        <v>41</v>
      </c>
      <c r="D253" s="62" t="s">
        <v>41</v>
      </c>
      <c r="E253" s="62" t="s">
        <v>41</v>
      </c>
      <c r="F253" s="15">
        <f>SUMIF(H2:H210,"Defolianty",G2:G210)</f>
        <v>0</v>
      </c>
      <c r="G253" s="4"/>
    </row>
    <row r="254" spans="1:7" x14ac:dyDescent="0.45">
      <c r="A254" s="4"/>
      <c r="B254" s="62" t="s">
        <v>42</v>
      </c>
      <c r="C254" s="62" t="s">
        <v>42</v>
      </c>
      <c r="D254" s="62" t="s">
        <v>42</v>
      </c>
      <c r="E254" s="62" t="s">
        <v>42</v>
      </c>
      <c r="F254" s="15">
        <f>SUMIF(H2:H210,"Pozostałe - koszty bezpośrednie produkcji roslinnej",G2:G210)</f>
        <v>0</v>
      </c>
      <c r="G254" s="4"/>
    </row>
    <row r="255" spans="1:7" x14ac:dyDescent="0.45">
      <c r="A255" s="4"/>
      <c r="B255" s="62" t="s">
        <v>43</v>
      </c>
      <c r="C255" s="62" t="s">
        <v>43</v>
      </c>
      <c r="D255" s="62" t="s">
        <v>43</v>
      </c>
      <c r="E255" s="62" t="s">
        <v>43</v>
      </c>
      <c r="F255" s="15">
        <f>SUMIF(H2:H210,"Pasze treściwe - z zakupu",G2:G210)</f>
        <v>0</v>
      </c>
      <c r="G255" s="4"/>
    </row>
    <row r="256" spans="1:7" x14ac:dyDescent="0.45">
      <c r="A256" s="4"/>
      <c r="B256" s="62" t="s">
        <v>44</v>
      </c>
      <c r="C256" s="62" t="s">
        <v>44</v>
      </c>
      <c r="D256" s="62" t="s">
        <v>44</v>
      </c>
      <c r="E256" s="62" t="s">
        <v>44</v>
      </c>
      <c r="F256" s="15">
        <f>SUMIF(H2:H210,"pasze mineralne i dodatki paszowe",G2:G210)</f>
        <v>0</v>
      </c>
      <c r="G256" s="4"/>
    </row>
    <row r="257" spans="1:7" x14ac:dyDescent="0.45">
      <c r="A257" s="4"/>
      <c r="B257" s="62" t="s">
        <v>45</v>
      </c>
      <c r="C257" s="62" t="s">
        <v>45</v>
      </c>
      <c r="D257" s="62" t="s">
        <v>45</v>
      </c>
      <c r="E257" s="62" t="s">
        <v>45</v>
      </c>
      <c r="F257" s="15">
        <f>SUMIF(H2:H210,"pasze objętościowe - z zakupu",G2:G210)</f>
        <v>0</v>
      </c>
      <c r="G257" s="4"/>
    </row>
    <row r="258" spans="1:7" x14ac:dyDescent="0.45">
      <c r="A258" s="4"/>
      <c r="B258" s="62" t="s">
        <v>46</v>
      </c>
      <c r="C258" s="62" t="s">
        <v>46</v>
      </c>
      <c r="D258" s="62" t="s">
        <v>46</v>
      </c>
      <c r="E258" s="62" t="s">
        <v>46</v>
      </c>
      <c r="F258" s="15">
        <f>SUMIF(H2:H3,"Mleko, przetwory mleczne, mleko w proszku i preparaty mlekozastępcze na pasze z zakupu",G2:G210)</f>
        <v>0</v>
      </c>
      <c r="G258" s="4"/>
    </row>
    <row r="259" spans="1:7" x14ac:dyDescent="0.45">
      <c r="A259" s="4"/>
      <c r="B259" s="62" t="s">
        <v>47</v>
      </c>
      <c r="C259" s="62" t="s">
        <v>47</v>
      </c>
      <c r="D259" s="62" t="s">
        <v>47</v>
      </c>
      <c r="E259" s="62" t="s">
        <v>47</v>
      </c>
      <c r="F259" s="15">
        <f>SUMIF(H2:H210,"Środki do konserwacji pasz",G2:G210)</f>
        <v>0</v>
      </c>
      <c r="G259" s="4"/>
    </row>
    <row r="260" spans="1:7" x14ac:dyDescent="0.45">
      <c r="A260" s="4"/>
      <c r="B260" s="62" t="s">
        <v>48</v>
      </c>
      <c r="C260" s="62" t="s">
        <v>48</v>
      </c>
      <c r="D260" s="62" t="s">
        <v>48</v>
      </c>
      <c r="E260" s="62" t="s">
        <v>48</v>
      </c>
      <c r="F260" s="15">
        <f>SUMIF(H2:H210,"Słomy i inne ściółki",G2:G210)</f>
        <v>0</v>
      </c>
      <c r="G260" s="4"/>
    </row>
    <row r="261" spans="1:7" x14ac:dyDescent="0.45">
      <c r="A261" s="4"/>
      <c r="B261" s="62" t="s">
        <v>49</v>
      </c>
      <c r="C261" s="62" t="s">
        <v>49</v>
      </c>
      <c r="D261" s="62" t="s">
        <v>49</v>
      </c>
      <c r="E261" s="62" t="s">
        <v>49</v>
      </c>
      <c r="F261" s="15">
        <f>SUMIF(H2:H210,"Lekarstwa oraz środki weterynaryjne",G2:G210)</f>
        <v>0</v>
      </c>
      <c r="G261" s="4"/>
    </row>
    <row r="262" spans="1:7" x14ac:dyDescent="0.45">
      <c r="A262" s="4"/>
      <c r="B262" s="62" t="s">
        <v>50</v>
      </c>
      <c r="C262" s="62" t="s">
        <v>50</v>
      </c>
      <c r="D262" s="62" t="s">
        <v>50</v>
      </c>
      <c r="E262" s="62" t="s">
        <v>50</v>
      </c>
      <c r="F262" s="15">
        <f>SUMIF(H2:H210,"Środki czystości i dezynfekujące do produkcji zwierzęcej",G2:G210)</f>
        <v>0</v>
      </c>
      <c r="G262" s="4"/>
    </row>
    <row r="263" spans="1:7" x14ac:dyDescent="0.45">
      <c r="A263" s="4"/>
      <c r="B263" s="62" t="s">
        <v>51</v>
      </c>
      <c r="C263" s="62" t="s">
        <v>51</v>
      </c>
      <c r="D263" s="62" t="s">
        <v>51</v>
      </c>
      <c r="E263" s="62" t="s">
        <v>51</v>
      </c>
      <c r="F263" s="15">
        <f>SUMIF(H2:H210,"Pozostałe - koszty bezpośrednie produkcji zwierzęcej",G2:G210)</f>
        <v>0</v>
      </c>
      <c r="G263" s="4"/>
    </row>
    <row r="264" spans="1:7" x14ac:dyDescent="0.45">
      <c r="A264" s="4"/>
      <c r="B264" s="62" t="s">
        <v>52</v>
      </c>
      <c r="C264" s="62"/>
      <c r="D264" s="62"/>
      <c r="E264" s="62"/>
      <c r="F264" s="15">
        <f>SUMIF(H2:H210,"Zwierzęta do chowu z zakupu",G2:G210)</f>
        <v>0</v>
      </c>
      <c r="G264" s="4"/>
    </row>
  </sheetData>
  <mergeCells count="34">
    <mergeCell ref="B242:E242"/>
    <mergeCell ref="B1:D1"/>
    <mergeCell ref="A216:H216"/>
    <mergeCell ref="F232:G232"/>
    <mergeCell ref="A234:H234"/>
    <mergeCell ref="B235:E235"/>
    <mergeCell ref="B236:E236"/>
    <mergeCell ref="B237:E237"/>
    <mergeCell ref="B238:E238"/>
    <mergeCell ref="B239:E239"/>
    <mergeCell ref="B240:E240"/>
    <mergeCell ref="B241:E241"/>
    <mergeCell ref="B254:E254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61:E261"/>
    <mergeCell ref="B262:E262"/>
    <mergeCell ref="B263:E263"/>
    <mergeCell ref="B264:E264"/>
    <mergeCell ref="B255:E255"/>
    <mergeCell ref="B256:E256"/>
    <mergeCell ref="B257:E257"/>
    <mergeCell ref="B258:E258"/>
    <mergeCell ref="B259:E259"/>
    <mergeCell ref="B260:E260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4" manualBreakCount="4">
    <brk id="54" max="16383" man="1"/>
    <brk id="107" max="16383" man="1"/>
    <brk id="160" max="16383" man="1"/>
    <brk id="213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0000000}">
          <x14:formula1>
            <xm:f>DANE!$B$6:$B$17</xm:f>
          </x14:formula1>
          <xm:sqref>C2:C213</xm:sqref>
        </x14:dataValidation>
        <x14:dataValidation type="list" allowBlank="1" showInputMessage="1" showErrorMessage="1" xr:uid="{00000000-0002-0000-0A00-000001000000}">
          <x14:formula1>
            <xm:f>DANE!$B$20:$B$47</xm:f>
          </x14:formula1>
          <xm:sqref>H2:H213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J264"/>
  <sheetViews>
    <sheetView view="pageBreakPreview" zoomScale="90" zoomScaleNormal="100" zoomScaleSheetLayoutView="90" workbookViewId="0">
      <selection activeCell="G2" sqref="G2:H2"/>
    </sheetView>
  </sheetViews>
  <sheetFormatPr defaultColWidth="9.1328125" defaultRowHeight="13.5" x14ac:dyDescent="0.45"/>
  <cols>
    <col min="1" max="1" width="9.1328125" style="18"/>
    <col min="2" max="2" width="7.265625" style="18" customWidth="1"/>
    <col min="3" max="3" width="16.59765625" style="4" customWidth="1"/>
    <col min="4" max="4" width="9.1328125" style="17"/>
    <col min="5" max="5" width="31.86328125" style="13" customWidth="1"/>
    <col min="6" max="6" width="19.3984375" style="16" customWidth="1"/>
    <col min="7" max="7" width="21.1328125" style="16" customWidth="1"/>
    <col min="8" max="8" width="82.73046875" style="4" customWidth="1"/>
    <col min="9" max="16384" width="9.1328125" style="4"/>
  </cols>
  <sheetData>
    <row r="1" spans="1:10" ht="54.75" x14ac:dyDescent="0.45">
      <c r="A1" s="7" t="s">
        <v>6</v>
      </c>
      <c r="B1" s="63" t="s">
        <v>11</v>
      </c>
      <c r="C1" s="63"/>
      <c r="D1" s="63"/>
      <c r="E1" s="11" t="s">
        <v>10</v>
      </c>
      <c r="F1" s="14" t="s">
        <v>12</v>
      </c>
      <c r="G1" s="14" t="s">
        <v>13</v>
      </c>
      <c r="H1" s="7" t="s">
        <v>9</v>
      </c>
      <c r="I1" s="3"/>
      <c r="J1" s="3"/>
    </row>
    <row r="2" spans="1:10" x14ac:dyDescent="0.45">
      <c r="A2" s="9">
        <v>1</v>
      </c>
      <c r="B2" s="9"/>
      <c r="C2" s="5"/>
      <c r="D2" s="29"/>
      <c r="E2" s="12"/>
      <c r="F2" s="15"/>
      <c r="G2" s="15"/>
      <c r="H2" s="5"/>
    </row>
    <row r="3" spans="1:10" x14ac:dyDescent="0.45">
      <c r="A3" s="9">
        <f>A2+1</f>
        <v>2</v>
      </c>
      <c r="B3" s="9"/>
      <c r="C3" s="5"/>
      <c r="D3" s="29"/>
      <c r="E3" s="12"/>
      <c r="F3" s="15"/>
      <c r="G3" s="15"/>
      <c r="H3" s="5"/>
    </row>
    <row r="4" spans="1:10" x14ac:dyDescent="0.45">
      <c r="A4" s="9">
        <f t="shared" ref="A4:A70" si="0">A3+1</f>
        <v>3</v>
      </c>
      <c r="B4" s="9"/>
      <c r="C4" s="5"/>
      <c r="D4" s="29"/>
      <c r="E4" s="12"/>
      <c r="F4" s="15"/>
      <c r="G4" s="15"/>
      <c r="H4" s="5"/>
    </row>
    <row r="5" spans="1:10" x14ac:dyDescent="0.45">
      <c r="A5" s="9">
        <f t="shared" si="0"/>
        <v>4</v>
      </c>
      <c r="B5" s="9"/>
      <c r="C5" s="5"/>
      <c r="D5" s="29"/>
      <c r="E5" s="12"/>
      <c r="F5" s="15"/>
      <c r="G5" s="15"/>
      <c r="H5" s="5"/>
    </row>
    <row r="6" spans="1:10" x14ac:dyDescent="0.45">
      <c r="A6" s="9">
        <f t="shared" si="0"/>
        <v>5</v>
      </c>
      <c r="B6" s="9"/>
      <c r="C6" s="5"/>
      <c r="D6" s="29"/>
      <c r="E6" s="12"/>
      <c r="F6" s="15"/>
      <c r="G6" s="15"/>
      <c r="H6" s="5"/>
    </row>
    <row r="7" spans="1:10" x14ac:dyDescent="0.45">
      <c r="A7" s="9">
        <f t="shared" si="0"/>
        <v>6</v>
      </c>
      <c r="B7" s="9"/>
      <c r="C7" s="5"/>
      <c r="D7" s="29"/>
      <c r="E7" s="12"/>
      <c r="F7" s="15"/>
      <c r="G7" s="15"/>
      <c r="H7" s="5"/>
    </row>
    <row r="8" spans="1:10" x14ac:dyDescent="0.45">
      <c r="A8" s="9">
        <f t="shared" si="0"/>
        <v>7</v>
      </c>
      <c r="B8" s="9"/>
      <c r="C8" s="5"/>
      <c r="D8" s="29"/>
      <c r="E8" s="12"/>
      <c r="F8" s="15"/>
      <c r="G8" s="15"/>
      <c r="H8" s="5"/>
    </row>
    <row r="9" spans="1:10" x14ac:dyDescent="0.45">
      <c r="A9" s="9">
        <f t="shared" si="0"/>
        <v>8</v>
      </c>
      <c r="B9" s="9"/>
      <c r="C9" s="5"/>
      <c r="D9" s="29"/>
      <c r="E9" s="12"/>
      <c r="F9" s="15"/>
      <c r="G9" s="15"/>
      <c r="H9" s="5"/>
    </row>
    <row r="10" spans="1:10" x14ac:dyDescent="0.45">
      <c r="A10" s="9">
        <f t="shared" si="0"/>
        <v>9</v>
      </c>
      <c r="B10" s="9"/>
      <c r="C10" s="5"/>
      <c r="D10" s="29"/>
      <c r="E10" s="12"/>
      <c r="F10" s="15"/>
      <c r="G10" s="15"/>
      <c r="H10" s="5"/>
    </row>
    <row r="11" spans="1:10" x14ac:dyDescent="0.45">
      <c r="A11" s="9">
        <f t="shared" si="0"/>
        <v>10</v>
      </c>
      <c r="B11" s="9"/>
      <c r="C11" s="5"/>
      <c r="D11" s="29"/>
      <c r="E11" s="12"/>
      <c r="F11" s="15"/>
      <c r="G11" s="15"/>
      <c r="H11" s="5"/>
    </row>
    <row r="12" spans="1:10" x14ac:dyDescent="0.45">
      <c r="A12" s="9">
        <f t="shared" si="0"/>
        <v>11</v>
      </c>
      <c r="B12" s="9"/>
      <c r="C12" s="5"/>
      <c r="D12" s="29"/>
      <c r="E12" s="12"/>
      <c r="F12" s="15"/>
      <c r="G12" s="15"/>
      <c r="H12" s="5"/>
    </row>
    <row r="13" spans="1:10" x14ac:dyDescent="0.45">
      <c r="A13" s="9">
        <f t="shared" si="0"/>
        <v>12</v>
      </c>
      <c r="B13" s="9"/>
      <c r="C13" s="5"/>
      <c r="D13" s="29"/>
      <c r="E13" s="12"/>
      <c r="F13" s="15"/>
      <c r="G13" s="15"/>
      <c r="H13" s="5"/>
    </row>
    <row r="14" spans="1:10" x14ac:dyDescent="0.45">
      <c r="A14" s="9">
        <f t="shared" si="0"/>
        <v>13</v>
      </c>
      <c r="B14" s="9"/>
      <c r="C14" s="5"/>
      <c r="D14" s="29"/>
      <c r="E14" s="12"/>
      <c r="F14" s="15"/>
      <c r="G14" s="15"/>
      <c r="H14" s="5"/>
    </row>
    <row r="15" spans="1:10" x14ac:dyDescent="0.45">
      <c r="A15" s="9">
        <f t="shared" si="0"/>
        <v>14</v>
      </c>
      <c r="B15" s="9"/>
      <c r="C15" s="5"/>
      <c r="D15" s="29"/>
      <c r="E15" s="12"/>
      <c r="F15" s="15"/>
      <c r="G15" s="15"/>
      <c r="H15" s="5"/>
    </row>
    <row r="16" spans="1:10" x14ac:dyDescent="0.45">
      <c r="A16" s="9">
        <f t="shared" si="0"/>
        <v>15</v>
      </c>
      <c r="B16" s="9"/>
      <c r="C16" s="5"/>
      <c r="D16" s="29"/>
      <c r="E16" s="12"/>
      <c r="F16" s="15"/>
      <c r="G16" s="15"/>
      <c r="H16" s="5"/>
    </row>
    <row r="17" spans="1:8" x14ac:dyDescent="0.45">
      <c r="A17" s="9">
        <f t="shared" si="0"/>
        <v>16</v>
      </c>
      <c r="B17" s="9"/>
      <c r="C17" s="5"/>
      <c r="D17" s="29"/>
      <c r="E17" s="12"/>
      <c r="F17" s="15"/>
      <c r="G17" s="15"/>
      <c r="H17" s="5"/>
    </row>
    <row r="18" spans="1:8" x14ac:dyDescent="0.45">
      <c r="A18" s="9">
        <f t="shared" si="0"/>
        <v>17</v>
      </c>
      <c r="B18" s="9"/>
      <c r="C18" s="5"/>
      <c r="D18" s="29"/>
      <c r="E18" s="12"/>
      <c r="F18" s="15"/>
      <c r="G18" s="15"/>
      <c r="H18" s="5"/>
    </row>
    <row r="19" spans="1:8" x14ac:dyDescent="0.45">
      <c r="A19" s="9">
        <f t="shared" si="0"/>
        <v>18</v>
      </c>
      <c r="B19" s="9"/>
      <c r="C19" s="5"/>
      <c r="D19" s="29"/>
      <c r="E19" s="12"/>
      <c r="F19" s="15"/>
      <c r="G19" s="15"/>
      <c r="H19" s="5"/>
    </row>
    <row r="20" spans="1:8" x14ac:dyDescent="0.45">
      <c r="A20" s="9">
        <f t="shared" si="0"/>
        <v>19</v>
      </c>
      <c r="B20" s="9"/>
      <c r="C20" s="5"/>
      <c r="D20" s="29"/>
      <c r="E20" s="12"/>
      <c r="F20" s="15"/>
      <c r="G20" s="15"/>
      <c r="H20" s="5"/>
    </row>
    <row r="21" spans="1:8" x14ac:dyDescent="0.45">
      <c r="A21" s="9">
        <f t="shared" si="0"/>
        <v>20</v>
      </c>
      <c r="B21" s="9"/>
      <c r="C21" s="5"/>
      <c r="D21" s="29"/>
      <c r="E21" s="12"/>
      <c r="F21" s="15"/>
      <c r="G21" s="15"/>
      <c r="H21" s="5"/>
    </row>
    <row r="22" spans="1:8" x14ac:dyDescent="0.45">
      <c r="A22" s="9">
        <f t="shared" si="0"/>
        <v>21</v>
      </c>
      <c r="B22" s="9"/>
      <c r="C22" s="5"/>
      <c r="D22" s="29"/>
      <c r="E22" s="12"/>
      <c r="F22" s="15"/>
      <c r="G22" s="15"/>
      <c r="H22" s="5"/>
    </row>
    <row r="23" spans="1:8" x14ac:dyDescent="0.45">
      <c r="A23" s="9">
        <f t="shared" si="0"/>
        <v>22</v>
      </c>
      <c r="B23" s="9"/>
      <c r="C23" s="5"/>
      <c r="D23" s="29"/>
      <c r="E23" s="12"/>
      <c r="F23" s="15"/>
      <c r="G23" s="15"/>
      <c r="H23" s="5"/>
    </row>
    <row r="24" spans="1:8" x14ac:dyDescent="0.45">
      <c r="A24" s="9">
        <f t="shared" si="0"/>
        <v>23</v>
      </c>
      <c r="B24" s="9"/>
      <c r="C24" s="5"/>
      <c r="D24" s="29"/>
      <c r="E24" s="12"/>
      <c r="F24" s="15"/>
      <c r="G24" s="15"/>
      <c r="H24" s="5"/>
    </row>
    <row r="25" spans="1:8" x14ac:dyDescent="0.45">
      <c r="A25" s="9">
        <f t="shared" si="0"/>
        <v>24</v>
      </c>
      <c r="B25" s="9"/>
      <c r="C25" s="5"/>
      <c r="D25" s="29"/>
      <c r="E25" s="12"/>
      <c r="F25" s="15"/>
      <c r="G25" s="15"/>
      <c r="H25" s="5"/>
    </row>
    <row r="26" spans="1:8" x14ac:dyDescent="0.45">
      <c r="A26" s="9">
        <f t="shared" si="0"/>
        <v>25</v>
      </c>
      <c r="B26" s="9"/>
      <c r="C26" s="5"/>
      <c r="D26" s="29"/>
      <c r="E26" s="12"/>
      <c r="F26" s="15"/>
      <c r="G26" s="15"/>
      <c r="H26" s="5"/>
    </row>
    <row r="27" spans="1:8" x14ac:dyDescent="0.45">
      <c r="A27" s="9">
        <f t="shared" si="0"/>
        <v>26</v>
      </c>
      <c r="B27" s="9"/>
      <c r="C27" s="5"/>
      <c r="D27" s="29"/>
      <c r="E27" s="12"/>
      <c r="F27" s="15"/>
      <c r="G27" s="15"/>
      <c r="H27" s="5"/>
    </row>
    <row r="28" spans="1:8" x14ac:dyDescent="0.45">
      <c r="A28" s="9">
        <f t="shared" si="0"/>
        <v>27</v>
      </c>
      <c r="B28" s="9"/>
      <c r="C28" s="5"/>
      <c r="D28" s="29"/>
      <c r="E28" s="12"/>
      <c r="F28" s="15"/>
      <c r="G28" s="15"/>
      <c r="H28" s="5"/>
    </row>
    <row r="29" spans="1:8" x14ac:dyDescent="0.45">
      <c r="A29" s="9">
        <f t="shared" si="0"/>
        <v>28</v>
      </c>
      <c r="B29" s="9"/>
      <c r="C29" s="5"/>
      <c r="D29" s="29"/>
      <c r="E29" s="12"/>
      <c r="F29" s="15"/>
      <c r="G29" s="15"/>
      <c r="H29" s="5"/>
    </row>
    <row r="30" spans="1:8" x14ac:dyDescent="0.45">
      <c r="A30" s="9">
        <f t="shared" si="0"/>
        <v>29</v>
      </c>
      <c r="B30" s="9"/>
      <c r="C30" s="5"/>
      <c r="D30" s="29"/>
      <c r="E30" s="12"/>
      <c r="F30" s="15"/>
      <c r="G30" s="15"/>
      <c r="H30" s="5"/>
    </row>
    <row r="31" spans="1:8" x14ac:dyDescent="0.45">
      <c r="A31" s="9">
        <f t="shared" si="0"/>
        <v>30</v>
      </c>
      <c r="B31" s="9"/>
      <c r="C31" s="5"/>
      <c r="D31" s="29"/>
      <c r="E31" s="12"/>
      <c r="F31" s="15"/>
      <c r="G31" s="15"/>
      <c r="H31" s="5"/>
    </row>
    <row r="32" spans="1:8" x14ac:dyDescent="0.45">
      <c r="A32" s="9">
        <f t="shared" si="0"/>
        <v>31</v>
      </c>
      <c r="B32" s="9"/>
      <c r="C32" s="5"/>
      <c r="D32" s="29"/>
      <c r="E32" s="12"/>
      <c r="F32" s="15"/>
      <c r="G32" s="15"/>
      <c r="H32" s="5"/>
    </row>
    <row r="33" spans="1:8" x14ac:dyDescent="0.45">
      <c r="A33" s="9">
        <f t="shared" si="0"/>
        <v>32</v>
      </c>
      <c r="B33" s="9"/>
      <c r="C33" s="5"/>
      <c r="D33" s="29"/>
      <c r="E33" s="12"/>
      <c r="F33" s="15"/>
      <c r="G33" s="15"/>
      <c r="H33" s="5"/>
    </row>
    <row r="34" spans="1:8" x14ac:dyDescent="0.45">
      <c r="A34" s="9">
        <f t="shared" si="0"/>
        <v>33</v>
      </c>
      <c r="B34" s="9"/>
      <c r="C34" s="5"/>
      <c r="D34" s="29"/>
      <c r="E34" s="12"/>
      <c r="F34" s="15"/>
      <c r="G34" s="15"/>
      <c r="H34" s="5"/>
    </row>
    <row r="35" spans="1:8" x14ac:dyDescent="0.45">
      <c r="A35" s="9">
        <f t="shared" si="0"/>
        <v>34</v>
      </c>
      <c r="B35" s="9"/>
      <c r="C35" s="5"/>
      <c r="D35" s="29"/>
      <c r="E35" s="12"/>
      <c r="F35" s="15"/>
      <c r="G35" s="15"/>
      <c r="H35" s="5"/>
    </row>
    <row r="36" spans="1:8" x14ac:dyDescent="0.45">
      <c r="A36" s="9">
        <f t="shared" si="0"/>
        <v>35</v>
      </c>
      <c r="B36" s="9"/>
      <c r="C36" s="5"/>
      <c r="D36" s="29"/>
      <c r="E36" s="12"/>
      <c r="F36" s="15"/>
      <c r="G36" s="15"/>
      <c r="H36" s="5"/>
    </row>
    <row r="37" spans="1:8" x14ac:dyDescent="0.45">
      <c r="A37" s="9">
        <f t="shared" si="0"/>
        <v>36</v>
      </c>
      <c r="B37" s="9"/>
      <c r="C37" s="5"/>
      <c r="D37" s="29"/>
      <c r="E37" s="12"/>
      <c r="F37" s="15"/>
      <c r="G37" s="15"/>
      <c r="H37" s="5"/>
    </row>
    <row r="38" spans="1:8" x14ac:dyDescent="0.45">
      <c r="A38" s="9">
        <f t="shared" si="0"/>
        <v>37</v>
      </c>
      <c r="B38" s="9"/>
      <c r="C38" s="5"/>
      <c r="D38" s="29"/>
      <c r="E38" s="12"/>
      <c r="F38" s="15"/>
      <c r="G38" s="15"/>
      <c r="H38" s="5"/>
    </row>
    <row r="39" spans="1:8" x14ac:dyDescent="0.45">
      <c r="A39" s="9">
        <f t="shared" si="0"/>
        <v>38</v>
      </c>
      <c r="B39" s="9"/>
      <c r="C39" s="5"/>
      <c r="D39" s="29"/>
      <c r="E39" s="12"/>
      <c r="F39" s="15"/>
      <c r="G39" s="15"/>
      <c r="H39" s="5"/>
    </row>
    <row r="40" spans="1:8" x14ac:dyDescent="0.45">
      <c r="A40" s="9">
        <f t="shared" si="0"/>
        <v>39</v>
      </c>
      <c r="B40" s="9"/>
      <c r="C40" s="5"/>
      <c r="D40" s="29"/>
      <c r="E40" s="12"/>
      <c r="F40" s="15"/>
      <c r="G40" s="15"/>
      <c r="H40" s="5"/>
    </row>
    <row r="41" spans="1:8" x14ac:dyDescent="0.45">
      <c r="A41" s="9">
        <f t="shared" si="0"/>
        <v>40</v>
      </c>
      <c r="B41" s="9"/>
      <c r="C41" s="5"/>
      <c r="D41" s="29"/>
      <c r="E41" s="12"/>
      <c r="F41" s="15"/>
      <c r="G41" s="15"/>
      <c r="H41" s="5"/>
    </row>
    <row r="42" spans="1:8" x14ac:dyDescent="0.45">
      <c r="A42" s="9">
        <f t="shared" si="0"/>
        <v>41</v>
      </c>
      <c r="B42" s="9"/>
      <c r="C42" s="5"/>
      <c r="D42" s="29"/>
      <c r="E42" s="12"/>
      <c r="F42" s="15"/>
      <c r="G42" s="15"/>
      <c r="H42" s="5"/>
    </row>
    <row r="43" spans="1:8" x14ac:dyDescent="0.45">
      <c r="A43" s="9">
        <f t="shared" si="0"/>
        <v>42</v>
      </c>
      <c r="B43" s="9"/>
      <c r="C43" s="5"/>
      <c r="D43" s="29"/>
      <c r="E43" s="12"/>
      <c r="F43" s="15"/>
      <c r="G43" s="15"/>
      <c r="H43" s="5"/>
    </row>
    <row r="44" spans="1:8" x14ac:dyDescent="0.45">
      <c r="A44" s="9">
        <f t="shared" si="0"/>
        <v>43</v>
      </c>
      <c r="B44" s="9"/>
      <c r="C44" s="5"/>
      <c r="D44" s="29"/>
      <c r="E44" s="12"/>
      <c r="F44" s="15"/>
      <c r="G44" s="15"/>
      <c r="H44" s="5"/>
    </row>
    <row r="45" spans="1:8" x14ac:dyDescent="0.45">
      <c r="A45" s="9">
        <f t="shared" si="0"/>
        <v>44</v>
      </c>
      <c r="B45" s="9"/>
      <c r="C45" s="5"/>
      <c r="D45" s="29"/>
      <c r="E45" s="12"/>
      <c r="F45" s="15"/>
      <c r="G45" s="15"/>
      <c r="H45" s="5"/>
    </row>
    <row r="46" spans="1:8" x14ac:dyDescent="0.45">
      <c r="A46" s="9">
        <f t="shared" si="0"/>
        <v>45</v>
      </c>
      <c r="B46" s="9"/>
      <c r="C46" s="5"/>
      <c r="D46" s="29"/>
      <c r="E46" s="12"/>
      <c r="F46" s="15"/>
      <c r="G46" s="15"/>
      <c r="H46" s="5"/>
    </row>
    <row r="47" spans="1:8" x14ac:dyDescent="0.45">
      <c r="A47" s="9">
        <f t="shared" si="0"/>
        <v>46</v>
      </c>
      <c r="B47" s="9"/>
      <c r="C47" s="5"/>
      <c r="D47" s="29"/>
      <c r="E47" s="12"/>
      <c r="F47" s="15"/>
      <c r="G47" s="15"/>
      <c r="H47" s="5"/>
    </row>
    <row r="48" spans="1:8" x14ac:dyDescent="0.45">
      <c r="A48" s="9">
        <f t="shared" si="0"/>
        <v>47</v>
      </c>
      <c r="B48" s="9"/>
      <c r="C48" s="5"/>
      <c r="D48" s="29"/>
      <c r="E48" s="12"/>
      <c r="F48" s="15"/>
      <c r="G48" s="15"/>
      <c r="H48" s="5"/>
    </row>
    <row r="49" spans="1:8" x14ac:dyDescent="0.45">
      <c r="A49" s="9">
        <f t="shared" si="0"/>
        <v>48</v>
      </c>
      <c r="B49" s="9"/>
      <c r="C49" s="5"/>
      <c r="D49" s="29"/>
      <c r="E49" s="12"/>
      <c r="F49" s="15"/>
      <c r="G49" s="15"/>
      <c r="H49" s="5"/>
    </row>
    <row r="50" spans="1:8" x14ac:dyDescent="0.45">
      <c r="A50" s="9">
        <f t="shared" si="0"/>
        <v>49</v>
      </c>
      <c r="B50" s="9"/>
      <c r="C50" s="5"/>
      <c r="D50" s="29"/>
      <c r="E50" s="12"/>
      <c r="F50" s="15"/>
      <c r="G50" s="15"/>
      <c r="H50" s="5"/>
    </row>
    <row r="51" spans="1:8" x14ac:dyDescent="0.45">
      <c r="A51" s="9">
        <f t="shared" si="0"/>
        <v>50</v>
      </c>
      <c r="B51" s="9"/>
      <c r="C51" s="5"/>
      <c r="D51" s="29"/>
      <c r="E51" s="12"/>
      <c r="F51" s="15"/>
      <c r="G51" s="15"/>
      <c r="H51" s="5"/>
    </row>
    <row r="52" spans="1:8" x14ac:dyDescent="0.45">
      <c r="A52" s="44"/>
      <c r="B52" s="44"/>
      <c r="C52" s="45"/>
      <c r="D52" s="46"/>
      <c r="E52" s="47" t="s">
        <v>119</v>
      </c>
      <c r="F52" s="15">
        <f>SUM(F2:F51)</f>
        <v>0</v>
      </c>
      <c r="G52" s="15">
        <f>SUM(G2:G51)</f>
        <v>0</v>
      </c>
      <c r="H52" s="45"/>
    </row>
    <row r="53" spans="1:8" x14ac:dyDescent="0.45">
      <c r="A53" s="44"/>
      <c r="B53" s="44"/>
      <c r="C53" s="45"/>
      <c r="D53" s="46"/>
      <c r="E53" s="47" t="s">
        <v>120</v>
      </c>
      <c r="F53" s="15">
        <v>0</v>
      </c>
      <c r="G53" s="15">
        <v>0</v>
      </c>
      <c r="H53" s="45"/>
    </row>
    <row r="54" spans="1:8" x14ac:dyDescent="0.45">
      <c r="A54" s="44"/>
      <c r="B54" s="44"/>
      <c r="C54" s="45"/>
      <c r="D54" s="46"/>
      <c r="E54" s="47" t="s">
        <v>121</v>
      </c>
      <c r="F54" s="15">
        <f>F52</f>
        <v>0</v>
      </c>
      <c r="G54" s="15">
        <f>G52</f>
        <v>0</v>
      </c>
      <c r="H54" s="45"/>
    </row>
    <row r="55" spans="1:8" x14ac:dyDescent="0.45">
      <c r="A55" s="9">
        <f>A51+1</f>
        <v>51</v>
      </c>
      <c r="B55" s="9"/>
      <c r="C55" s="5"/>
      <c r="D55" s="29"/>
      <c r="E55" s="12"/>
      <c r="F55" s="15"/>
      <c r="G55" s="15"/>
      <c r="H55" s="5"/>
    </row>
    <row r="56" spans="1:8" x14ac:dyDescent="0.45">
      <c r="A56" s="9">
        <f t="shared" si="0"/>
        <v>52</v>
      </c>
      <c r="B56" s="9"/>
      <c r="C56" s="5"/>
      <c r="D56" s="29"/>
      <c r="E56" s="12"/>
      <c r="F56" s="15"/>
      <c r="G56" s="15"/>
      <c r="H56" s="5"/>
    </row>
    <row r="57" spans="1:8" x14ac:dyDescent="0.45">
      <c r="A57" s="9">
        <f t="shared" si="0"/>
        <v>53</v>
      </c>
      <c r="B57" s="9"/>
      <c r="C57" s="5"/>
      <c r="D57" s="29"/>
      <c r="E57" s="12"/>
      <c r="F57" s="15"/>
      <c r="G57" s="15"/>
      <c r="H57" s="5"/>
    </row>
    <row r="58" spans="1:8" x14ac:dyDescent="0.45">
      <c r="A58" s="9">
        <f t="shared" si="0"/>
        <v>54</v>
      </c>
      <c r="B58" s="9"/>
      <c r="C58" s="5"/>
      <c r="D58" s="29"/>
      <c r="E58" s="12"/>
      <c r="F58" s="15"/>
      <c r="G58" s="15"/>
      <c r="H58" s="5"/>
    </row>
    <row r="59" spans="1:8" x14ac:dyDescent="0.45">
      <c r="A59" s="9">
        <f t="shared" si="0"/>
        <v>55</v>
      </c>
      <c r="B59" s="9"/>
      <c r="C59" s="5"/>
      <c r="D59" s="29"/>
      <c r="E59" s="12"/>
      <c r="F59" s="15"/>
      <c r="G59" s="15"/>
      <c r="H59" s="5"/>
    </row>
    <row r="60" spans="1:8" x14ac:dyDescent="0.45">
      <c r="A60" s="9">
        <f t="shared" si="0"/>
        <v>56</v>
      </c>
      <c r="B60" s="9"/>
      <c r="C60" s="5"/>
      <c r="D60" s="29"/>
      <c r="E60" s="12"/>
      <c r="F60" s="15"/>
      <c r="G60" s="15"/>
      <c r="H60" s="5"/>
    </row>
    <row r="61" spans="1:8" x14ac:dyDescent="0.45">
      <c r="A61" s="9">
        <f t="shared" si="0"/>
        <v>57</v>
      </c>
      <c r="B61" s="9"/>
      <c r="C61" s="5"/>
      <c r="D61" s="29"/>
      <c r="E61" s="12"/>
      <c r="F61" s="15"/>
      <c r="G61" s="15"/>
      <c r="H61" s="5"/>
    </row>
    <row r="62" spans="1:8" x14ac:dyDescent="0.45">
      <c r="A62" s="9">
        <f t="shared" si="0"/>
        <v>58</v>
      </c>
      <c r="B62" s="9"/>
      <c r="C62" s="5"/>
      <c r="D62" s="29"/>
      <c r="E62" s="12"/>
      <c r="F62" s="15"/>
      <c r="G62" s="15"/>
      <c r="H62" s="5"/>
    </row>
    <row r="63" spans="1:8" x14ac:dyDescent="0.45">
      <c r="A63" s="9">
        <f t="shared" si="0"/>
        <v>59</v>
      </c>
      <c r="B63" s="9"/>
      <c r="C63" s="5"/>
      <c r="D63" s="29"/>
      <c r="E63" s="12"/>
      <c r="F63" s="15"/>
      <c r="G63" s="15"/>
      <c r="H63" s="5"/>
    </row>
    <row r="64" spans="1:8" x14ac:dyDescent="0.45">
      <c r="A64" s="9">
        <f t="shared" si="0"/>
        <v>60</v>
      </c>
      <c r="B64" s="9"/>
      <c r="C64" s="5"/>
      <c r="D64" s="29"/>
      <c r="E64" s="12"/>
      <c r="F64" s="15"/>
      <c r="G64" s="15"/>
      <c r="H64" s="5"/>
    </row>
    <row r="65" spans="1:8" x14ac:dyDescent="0.45">
      <c r="A65" s="9">
        <f t="shared" si="0"/>
        <v>61</v>
      </c>
      <c r="B65" s="9"/>
      <c r="C65" s="5"/>
      <c r="D65" s="29"/>
      <c r="E65" s="12"/>
      <c r="F65" s="15"/>
      <c r="G65" s="15"/>
      <c r="H65" s="5"/>
    </row>
    <row r="66" spans="1:8" x14ac:dyDescent="0.45">
      <c r="A66" s="9">
        <f t="shared" si="0"/>
        <v>62</v>
      </c>
      <c r="B66" s="9"/>
      <c r="C66" s="5"/>
      <c r="D66" s="29"/>
      <c r="E66" s="12"/>
      <c r="F66" s="15"/>
      <c r="G66" s="15"/>
      <c r="H66" s="5"/>
    </row>
    <row r="67" spans="1:8" x14ac:dyDescent="0.45">
      <c r="A67" s="9">
        <f t="shared" si="0"/>
        <v>63</v>
      </c>
      <c r="B67" s="9"/>
      <c r="C67" s="5"/>
      <c r="D67" s="29"/>
      <c r="E67" s="12"/>
      <c r="F67" s="15"/>
      <c r="G67" s="15"/>
      <c r="H67" s="5"/>
    </row>
    <row r="68" spans="1:8" x14ac:dyDescent="0.45">
      <c r="A68" s="9">
        <f t="shared" si="0"/>
        <v>64</v>
      </c>
      <c r="B68" s="9"/>
      <c r="C68" s="5"/>
      <c r="D68" s="29"/>
      <c r="E68" s="12"/>
      <c r="F68" s="15"/>
      <c r="G68" s="15"/>
      <c r="H68" s="5"/>
    </row>
    <row r="69" spans="1:8" x14ac:dyDescent="0.45">
      <c r="A69" s="9">
        <f t="shared" si="0"/>
        <v>65</v>
      </c>
      <c r="B69" s="9"/>
      <c r="C69" s="5"/>
      <c r="D69" s="29"/>
      <c r="E69" s="12"/>
      <c r="F69" s="15"/>
      <c r="G69" s="15"/>
      <c r="H69" s="5"/>
    </row>
    <row r="70" spans="1:8" x14ac:dyDescent="0.45">
      <c r="A70" s="9">
        <f t="shared" si="0"/>
        <v>66</v>
      </c>
      <c r="B70" s="9"/>
      <c r="C70" s="5"/>
      <c r="D70" s="29"/>
      <c r="E70" s="12"/>
      <c r="F70" s="15"/>
      <c r="G70" s="15"/>
      <c r="H70" s="5"/>
    </row>
    <row r="71" spans="1:8" x14ac:dyDescent="0.45">
      <c r="A71" s="9">
        <f t="shared" ref="A71:A137" si="1">A70+1</f>
        <v>67</v>
      </c>
      <c r="B71" s="9"/>
      <c r="C71" s="5"/>
      <c r="D71" s="29"/>
      <c r="E71" s="12"/>
      <c r="F71" s="15"/>
      <c r="G71" s="15"/>
      <c r="H71" s="5"/>
    </row>
    <row r="72" spans="1:8" x14ac:dyDescent="0.45">
      <c r="A72" s="9">
        <f t="shared" si="1"/>
        <v>68</v>
      </c>
      <c r="B72" s="9"/>
      <c r="C72" s="5"/>
      <c r="D72" s="29"/>
      <c r="E72" s="12"/>
      <c r="F72" s="15"/>
      <c r="G72" s="15"/>
      <c r="H72" s="5"/>
    </row>
    <row r="73" spans="1:8" x14ac:dyDescent="0.45">
      <c r="A73" s="9">
        <f t="shared" si="1"/>
        <v>69</v>
      </c>
      <c r="B73" s="9"/>
      <c r="C73" s="5"/>
      <c r="D73" s="29"/>
      <c r="E73" s="12"/>
      <c r="F73" s="15"/>
      <c r="G73" s="15"/>
      <c r="H73" s="5"/>
    </row>
    <row r="74" spans="1:8" x14ac:dyDescent="0.45">
      <c r="A74" s="9">
        <f t="shared" si="1"/>
        <v>70</v>
      </c>
      <c r="B74" s="9"/>
      <c r="C74" s="5"/>
      <c r="D74" s="29"/>
      <c r="E74" s="12"/>
      <c r="F74" s="15"/>
      <c r="G74" s="15"/>
      <c r="H74" s="5"/>
    </row>
    <row r="75" spans="1:8" x14ac:dyDescent="0.45">
      <c r="A75" s="9">
        <f t="shared" si="1"/>
        <v>71</v>
      </c>
      <c r="B75" s="9"/>
      <c r="C75" s="5"/>
      <c r="D75" s="29"/>
      <c r="E75" s="12"/>
      <c r="F75" s="15"/>
      <c r="G75" s="15"/>
      <c r="H75" s="5"/>
    </row>
    <row r="76" spans="1:8" x14ac:dyDescent="0.45">
      <c r="A76" s="9">
        <f t="shared" si="1"/>
        <v>72</v>
      </c>
      <c r="B76" s="9"/>
      <c r="C76" s="5"/>
      <c r="D76" s="29"/>
      <c r="E76" s="12"/>
      <c r="F76" s="15"/>
      <c r="G76" s="15"/>
      <c r="H76" s="5"/>
    </row>
    <row r="77" spans="1:8" x14ac:dyDescent="0.45">
      <c r="A77" s="9">
        <f t="shared" si="1"/>
        <v>73</v>
      </c>
      <c r="B77" s="9"/>
      <c r="C77" s="5"/>
      <c r="D77" s="29"/>
      <c r="E77" s="12"/>
      <c r="F77" s="15"/>
      <c r="G77" s="15"/>
      <c r="H77" s="5"/>
    </row>
    <row r="78" spans="1:8" x14ac:dyDescent="0.45">
      <c r="A78" s="9">
        <f t="shared" si="1"/>
        <v>74</v>
      </c>
      <c r="B78" s="9"/>
      <c r="C78" s="5"/>
      <c r="D78" s="29"/>
      <c r="E78" s="12"/>
      <c r="F78" s="15"/>
      <c r="G78" s="15"/>
      <c r="H78" s="5"/>
    </row>
    <row r="79" spans="1:8" x14ac:dyDescent="0.45">
      <c r="A79" s="9">
        <f t="shared" si="1"/>
        <v>75</v>
      </c>
      <c r="B79" s="9"/>
      <c r="C79" s="5"/>
      <c r="D79" s="29"/>
      <c r="E79" s="12"/>
      <c r="F79" s="15"/>
      <c r="G79" s="15"/>
      <c r="H79" s="5"/>
    </row>
    <row r="80" spans="1:8" x14ac:dyDescent="0.45">
      <c r="A80" s="9">
        <f t="shared" si="1"/>
        <v>76</v>
      </c>
      <c r="B80" s="9"/>
      <c r="C80" s="5"/>
      <c r="D80" s="29"/>
      <c r="E80" s="12"/>
      <c r="F80" s="15"/>
      <c r="G80" s="15"/>
      <c r="H80" s="5"/>
    </row>
    <row r="81" spans="1:8" x14ac:dyDescent="0.45">
      <c r="A81" s="9">
        <f t="shared" si="1"/>
        <v>77</v>
      </c>
      <c r="B81" s="9"/>
      <c r="C81" s="5"/>
      <c r="D81" s="29"/>
      <c r="E81" s="12"/>
      <c r="F81" s="15"/>
      <c r="G81" s="15"/>
      <c r="H81" s="5"/>
    </row>
    <row r="82" spans="1:8" x14ac:dyDescent="0.45">
      <c r="A82" s="9">
        <f t="shared" si="1"/>
        <v>78</v>
      </c>
      <c r="B82" s="9"/>
      <c r="C82" s="5"/>
      <c r="D82" s="29"/>
      <c r="E82" s="12"/>
      <c r="F82" s="15"/>
      <c r="G82" s="15"/>
      <c r="H82" s="5"/>
    </row>
    <row r="83" spans="1:8" x14ac:dyDescent="0.45">
      <c r="A83" s="9">
        <f t="shared" si="1"/>
        <v>79</v>
      </c>
      <c r="B83" s="9"/>
      <c r="C83" s="5"/>
      <c r="D83" s="29"/>
      <c r="E83" s="12"/>
      <c r="F83" s="15"/>
      <c r="G83" s="15"/>
      <c r="H83" s="5"/>
    </row>
    <row r="84" spans="1:8" x14ac:dyDescent="0.45">
      <c r="A84" s="9">
        <f t="shared" si="1"/>
        <v>80</v>
      </c>
      <c r="B84" s="9"/>
      <c r="C84" s="5"/>
      <c r="D84" s="29"/>
      <c r="E84" s="12"/>
      <c r="F84" s="15"/>
      <c r="G84" s="15"/>
      <c r="H84" s="5"/>
    </row>
    <row r="85" spans="1:8" x14ac:dyDescent="0.45">
      <c r="A85" s="9">
        <f t="shared" si="1"/>
        <v>81</v>
      </c>
      <c r="B85" s="9"/>
      <c r="C85" s="5"/>
      <c r="D85" s="29"/>
      <c r="E85" s="12"/>
      <c r="F85" s="15"/>
      <c r="G85" s="15"/>
      <c r="H85" s="5"/>
    </row>
    <row r="86" spans="1:8" x14ac:dyDescent="0.45">
      <c r="A86" s="9">
        <f t="shared" si="1"/>
        <v>82</v>
      </c>
      <c r="B86" s="9"/>
      <c r="C86" s="5"/>
      <c r="D86" s="29"/>
      <c r="E86" s="12"/>
      <c r="F86" s="15"/>
      <c r="G86" s="15"/>
      <c r="H86" s="5"/>
    </row>
    <row r="87" spans="1:8" x14ac:dyDescent="0.45">
      <c r="A87" s="9">
        <f t="shared" si="1"/>
        <v>83</v>
      </c>
      <c r="B87" s="9"/>
      <c r="C87" s="5"/>
      <c r="D87" s="29"/>
      <c r="E87" s="12"/>
      <c r="F87" s="15"/>
      <c r="G87" s="15"/>
      <c r="H87" s="5"/>
    </row>
    <row r="88" spans="1:8" x14ac:dyDescent="0.45">
      <c r="A88" s="9">
        <f t="shared" si="1"/>
        <v>84</v>
      </c>
      <c r="B88" s="9"/>
      <c r="C88" s="5"/>
      <c r="D88" s="29"/>
      <c r="E88" s="12"/>
      <c r="F88" s="15"/>
      <c r="G88" s="15"/>
      <c r="H88" s="5"/>
    </row>
    <row r="89" spans="1:8" x14ac:dyDescent="0.45">
      <c r="A89" s="9">
        <f t="shared" si="1"/>
        <v>85</v>
      </c>
      <c r="B89" s="9"/>
      <c r="C89" s="5"/>
      <c r="D89" s="29"/>
      <c r="E89" s="12"/>
      <c r="F89" s="15"/>
      <c r="G89" s="15"/>
      <c r="H89" s="5"/>
    </row>
    <row r="90" spans="1:8" x14ac:dyDescent="0.45">
      <c r="A90" s="9">
        <f t="shared" si="1"/>
        <v>86</v>
      </c>
      <c r="B90" s="9"/>
      <c r="C90" s="5"/>
      <c r="D90" s="29"/>
      <c r="E90" s="12"/>
      <c r="F90" s="15"/>
      <c r="G90" s="15"/>
      <c r="H90" s="5"/>
    </row>
    <row r="91" spans="1:8" x14ac:dyDescent="0.45">
      <c r="A91" s="9">
        <f t="shared" si="1"/>
        <v>87</v>
      </c>
      <c r="B91" s="9"/>
      <c r="C91" s="5"/>
      <c r="D91" s="29"/>
      <c r="E91" s="12"/>
      <c r="F91" s="15"/>
      <c r="G91" s="15"/>
      <c r="H91" s="5"/>
    </row>
    <row r="92" spans="1:8" x14ac:dyDescent="0.45">
      <c r="A92" s="9">
        <f t="shared" si="1"/>
        <v>88</v>
      </c>
      <c r="B92" s="9"/>
      <c r="C92" s="5"/>
      <c r="D92" s="29"/>
      <c r="E92" s="12"/>
      <c r="F92" s="15"/>
      <c r="G92" s="15"/>
      <c r="H92" s="5"/>
    </row>
    <row r="93" spans="1:8" x14ac:dyDescent="0.45">
      <c r="A93" s="9">
        <f t="shared" si="1"/>
        <v>89</v>
      </c>
      <c r="B93" s="9"/>
      <c r="C93" s="5"/>
      <c r="D93" s="29"/>
      <c r="E93" s="12"/>
      <c r="F93" s="15"/>
      <c r="G93" s="15"/>
      <c r="H93" s="5"/>
    </row>
    <row r="94" spans="1:8" x14ac:dyDescent="0.45">
      <c r="A94" s="9">
        <f t="shared" si="1"/>
        <v>90</v>
      </c>
      <c r="B94" s="9"/>
      <c r="C94" s="5"/>
      <c r="D94" s="29"/>
      <c r="E94" s="12"/>
      <c r="F94" s="15"/>
      <c r="G94" s="15"/>
      <c r="H94" s="5"/>
    </row>
    <row r="95" spans="1:8" x14ac:dyDescent="0.45">
      <c r="A95" s="9">
        <f t="shared" si="1"/>
        <v>91</v>
      </c>
      <c r="B95" s="9"/>
      <c r="C95" s="5"/>
      <c r="D95" s="29"/>
      <c r="E95" s="12"/>
      <c r="F95" s="15"/>
      <c r="G95" s="15"/>
      <c r="H95" s="5"/>
    </row>
    <row r="96" spans="1:8" x14ac:dyDescent="0.45">
      <c r="A96" s="9">
        <f t="shared" si="1"/>
        <v>92</v>
      </c>
      <c r="B96" s="9"/>
      <c r="C96" s="5"/>
      <c r="D96" s="29"/>
      <c r="E96" s="12"/>
      <c r="F96" s="15"/>
      <c r="G96" s="15"/>
      <c r="H96" s="5"/>
    </row>
    <row r="97" spans="1:8" x14ac:dyDescent="0.45">
      <c r="A97" s="9">
        <f t="shared" si="1"/>
        <v>93</v>
      </c>
      <c r="B97" s="9"/>
      <c r="C97" s="5"/>
      <c r="D97" s="29"/>
      <c r="E97" s="12"/>
      <c r="F97" s="15"/>
      <c r="G97" s="15"/>
      <c r="H97" s="5"/>
    </row>
    <row r="98" spans="1:8" x14ac:dyDescent="0.45">
      <c r="A98" s="9">
        <f t="shared" si="1"/>
        <v>94</v>
      </c>
      <c r="B98" s="9"/>
      <c r="C98" s="5"/>
      <c r="D98" s="29"/>
      <c r="E98" s="12"/>
      <c r="F98" s="15"/>
      <c r="G98" s="15"/>
      <c r="H98" s="5"/>
    </row>
    <row r="99" spans="1:8" x14ac:dyDescent="0.45">
      <c r="A99" s="9">
        <f t="shared" si="1"/>
        <v>95</v>
      </c>
      <c r="B99" s="9"/>
      <c r="C99" s="5"/>
      <c r="D99" s="29"/>
      <c r="E99" s="12"/>
      <c r="F99" s="15"/>
      <c r="G99" s="15"/>
      <c r="H99" s="5"/>
    </row>
    <row r="100" spans="1:8" x14ac:dyDescent="0.45">
      <c r="A100" s="9">
        <f t="shared" si="1"/>
        <v>96</v>
      </c>
      <c r="B100" s="9"/>
      <c r="C100" s="5"/>
      <c r="D100" s="29"/>
      <c r="E100" s="12"/>
      <c r="F100" s="15"/>
      <c r="G100" s="15"/>
      <c r="H100" s="5"/>
    </row>
    <row r="101" spans="1:8" x14ac:dyDescent="0.45">
      <c r="A101" s="9">
        <f t="shared" si="1"/>
        <v>97</v>
      </c>
      <c r="B101" s="9"/>
      <c r="C101" s="5"/>
      <c r="D101" s="29"/>
      <c r="E101" s="12"/>
      <c r="F101" s="15"/>
      <c r="G101" s="15"/>
      <c r="H101" s="5"/>
    </row>
    <row r="102" spans="1:8" x14ac:dyDescent="0.45">
      <c r="A102" s="9">
        <f t="shared" si="1"/>
        <v>98</v>
      </c>
      <c r="B102" s="9"/>
      <c r="C102" s="5"/>
      <c r="D102" s="29"/>
      <c r="E102" s="12"/>
      <c r="F102" s="15"/>
      <c r="G102" s="15"/>
      <c r="H102" s="5"/>
    </row>
    <row r="103" spans="1:8" x14ac:dyDescent="0.45">
      <c r="A103" s="9">
        <f t="shared" si="1"/>
        <v>99</v>
      </c>
      <c r="B103" s="9"/>
      <c r="C103" s="5"/>
      <c r="D103" s="29"/>
      <c r="E103" s="12"/>
      <c r="F103" s="15"/>
      <c r="G103" s="15"/>
      <c r="H103" s="5"/>
    </row>
    <row r="104" spans="1:8" x14ac:dyDescent="0.45">
      <c r="A104" s="9">
        <f t="shared" si="1"/>
        <v>100</v>
      </c>
      <c r="B104" s="9"/>
      <c r="C104" s="5"/>
      <c r="D104" s="29"/>
      <c r="E104" s="12"/>
      <c r="F104" s="15"/>
      <c r="G104" s="15"/>
      <c r="H104" s="5"/>
    </row>
    <row r="105" spans="1:8" x14ac:dyDescent="0.45">
      <c r="A105" s="44"/>
      <c r="B105" s="44"/>
      <c r="C105" s="45"/>
      <c r="D105" s="46"/>
      <c r="E105" s="47" t="s">
        <v>119</v>
      </c>
      <c r="F105" s="15">
        <f>SUM(F55:F104)</f>
        <v>0</v>
      </c>
      <c r="G105" s="15">
        <f>SUM(G55:G104)</f>
        <v>0</v>
      </c>
      <c r="H105" s="45"/>
    </row>
    <row r="106" spans="1:8" x14ac:dyDescent="0.45">
      <c r="A106" s="44"/>
      <c r="B106" s="44"/>
      <c r="C106" s="45"/>
      <c r="D106" s="46"/>
      <c r="E106" s="47" t="s">
        <v>120</v>
      </c>
      <c r="F106" s="15">
        <f>F54</f>
        <v>0</v>
      </c>
      <c r="G106" s="15">
        <f>G54</f>
        <v>0</v>
      </c>
      <c r="H106" s="45"/>
    </row>
    <row r="107" spans="1:8" x14ac:dyDescent="0.45">
      <c r="A107" s="44"/>
      <c r="B107" s="44"/>
      <c r="C107" s="45"/>
      <c r="D107" s="46"/>
      <c r="E107" s="47" t="s">
        <v>121</v>
      </c>
      <c r="F107" s="15">
        <f>F106+F105</f>
        <v>0</v>
      </c>
      <c r="G107" s="15">
        <f>G106+G105</f>
        <v>0</v>
      </c>
      <c r="H107" s="45"/>
    </row>
    <row r="108" spans="1:8" x14ac:dyDescent="0.45">
      <c r="A108" s="9">
        <f>A104+1</f>
        <v>101</v>
      </c>
      <c r="B108" s="9"/>
      <c r="C108" s="5"/>
      <c r="D108" s="29"/>
      <c r="E108" s="12"/>
      <c r="F108" s="15"/>
      <c r="G108" s="15"/>
      <c r="H108" s="5"/>
    </row>
    <row r="109" spans="1:8" x14ac:dyDescent="0.45">
      <c r="A109" s="9">
        <f t="shared" si="1"/>
        <v>102</v>
      </c>
      <c r="B109" s="9"/>
      <c r="C109" s="5"/>
      <c r="D109" s="29"/>
      <c r="E109" s="12"/>
      <c r="F109" s="15"/>
      <c r="G109" s="15"/>
      <c r="H109" s="5"/>
    </row>
    <row r="110" spans="1:8" x14ac:dyDescent="0.45">
      <c r="A110" s="9">
        <f t="shared" si="1"/>
        <v>103</v>
      </c>
      <c r="B110" s="9"/>
      <c r="C110" s="5"/>
      <c r="D110" s="29"/>
      <c r="E110" s="12"/>
      <c r="F110" s="15"/>
      <c r="G110" s="15"/>
      <c r="H110" s="5"/>
    </row>
    <row r="111" spans="1:8" x14ac:dyDescent="0.45">
      <c r="A111" s="9">
        <f t="shared" si="1"/>
        <v>104</v>
      </c>
      <c r="B111" s="9"/>
      <c r="C111" s="5"/>
      <c r="D111" s="29"/>
      <c r="E111" s="12"/>
      <c r="F111" s="15"/>
      <c r="G111" s="15"/>
      <c r="H111" s="5"/>
    </row>
    <row r="112" spans="1:8" x14ac:dyDescent="0.45">
      <c r="A112" s="9">
        <f t="shared" si="1"/>
        <v>105</v>
      </c>
      <c r="B112" s="9"/>
      <c r="C112" s="5"/>
      <c r="D112" s="29"/>
      <c r="E112" s="12"/>
      <c r="F112" s="15"/>
      <c r="G112" s="15"/>
      <c r="H112" s="5"/>
    </row>
    <row r="113" spans="1:8" x14ac:dyDescent="0.45">
      <c r="A113" s="9">
        <f t="shared" si="1"/>
        <v>106</v>
      </c>
      <c r="B113" s="9"/>
      <c r="C113" s="5"/>
      <c r="D113" s="29"/>
      <c r="E113" s="12"/>
      <c r="F113" s="15"/>
      <c r="G113" s="15"/>
      <c r="H113" s="5"/>
    </row>
    <row r="114" spans="1:8" x14ac:dyDescent="0.45">
      <c r="A114" s="9">
        <f t="shared" si="1"/>
        <v>107</v>
      </c>
      <c r="B114" s="9"/>
      <c r="C114" s="5"/>
      <c r="D114" s="29"/>
      <c r="E114" s="12"/>
      <c r="F114" s="15"/>
      <c r="G114" s="15"/>
      <c r="H114" s="5"/>
    </row>
    <row r="115" spans="1:8" x14ac:dyDescent="0.45">
      <c r="A115" s="9">
        <f t="shared" si="1"/>
        <v>108</v>
      </c>
      <c r="B115" s="9"/>
      <c r="C115" s="5"/>
      <c r="D115" s="29"/>
      <c r="E115" s="12"/>
      <c r="F115" s="15"/>
      <c r="G115" s="15"/>
      <c r="H115" s="5"/>
    </row>
    <row r="116" spans="1:8" x14ac:dyDescent="0.45">
      <c r="A116" s="9">
        <f t="shared" si="1"/>
        <v>109</v>
      </c>
      <c r="B116" s="9"/>
      <c r="C116" s="5"/>
      <c r="D116" s="29"/>
      <c r="E116" s="12"/>
      <c r="F116" s="15"/>
      <c r="G116" s="15"/>
      <c r="H116" s="5"/>
    </row>
    <row r="117" spans="1:8" x14ac:dyDescent="0.45">
      <c r="A117" s="9">
        <f t="shared" si="1"/>
        <v>110</v>
      </c>
      <c r="B117" s="9"/>
      <c r="C117" s="5"/>
      <c r="D117" s="29"/>
      <c r="E117" s="12"/>
      <c r="F117" s="15"/>
      <c r="G117" s="15"/>
      <c r="H117" s="5"/>
    </row>
    <row r="118" spans="1:8" x14ac:dyDescent="0.45">
      <c r="A118" s="9">
        <f t="shared" si="1"/>
        <v>111</v>
      </c>
      <c r="B118" s="9"/>
      <c r="C118" s="5"/>
      <c r="D118" s="29"/>
      <c r="E118" s="12"/>
      <c r="F118" s="15"/>
      <c r="G118" s="15"/>
      <c r="H118" s="5"/>
    </row>
    <row r="119" spans="1:8" x14ac:dyDescent="0.45">
      <c r="A119" s="9">
        <f t="shared" si="1"/>
        <v>112</v>
      </c>
      <c r="B119" s="9"/>
      <c r="C119" s="5"/>
      <c r="D119" s="29"/>
      <c r="E119" s="12"/>
      <c r="F119" s="15"/>
      <c r="G119" s="15"/>
      <c r="H119" s="5"/>
    </row>
    <row r="120" spans="1:8" x14ac:dyDescent="0.45">
      <c r="A120" s="9">
        <f t="shared" si="1"/>
        <v>113</v>
      </c>
      <c r="B120" s="9"/>
      <c r="C120" s="5"/>
      <c r="D120" s="29"/>
      <c r="E120" s="12"/>
      <c r="F120" s="15"/>
      <c r="G120" s="15"/>
      <c r="H120" s="5"/>
    </row>
    <row r="121" spans="1:8" x14ac:dyDescent="0.45">
      <c r="A121" s="9">
        <f t="shared" si="1"/>
        <v>114</v>
      </c>
      <c r="B121" s="9"/>
      <c r="C121" s="5"/>
      <c r="D121" s="29"/>
      <c r="E121" s="12"/>
      <c r="F121" s="15"/>
      <c r="G121" s="15"/>
      <c r="H121" s="5"/>
    </row>
    <row r="122" spans="1:8" x14ac:dyDescent="0.45">
      <c r="A122" s="9">
        <f t="shared" si="1"/>
        <v>115</v>
      </c>
      <c r="B122" s="9"/>
      <c r="C122" s="5"/>
      <c r="D122" s="29"/>
      <c r="E122" s="12"/>
      <c r="F122" s="15"/>
      <c r="G122" s="15"/>
      <c r="H122" s="5"/>
    </row>
    <row r="123" spans="1:8" x14ac:dyDescent="0.45">
      <c r="A123" s="9">
        <f t="shared" si="1"/>
        <v>116</v>
      </c>
      <c r="B123" s="9"/>
      <c r="C123" s="5"/>
      <c r="D123" s="29"/>
      <c r="E123" s="12"/>
      <c r="F123" s="15"/>
      <c r="G123" s="15"/>
      <c r="H123" s="5"/>
    </row>
    <row r="124" spans="1:8" x14ac:dyDescent="0.45">
      <c r="A124" s="9">
        <f t="shared" si="1"/>
        <v>117</v>
      </c>
      <c r="B124" s="9"/>
      <c r="C124" s="5"/>
      <c r="D124" s="29"/>
      <c r="E124" s="12"/>
      <c r="F124" s="15"/>
      <c r="G124" s="15"/>
      <c r="H124" s="5"/>
    </row>
    <row r="125" spans="1:8" x14ac:dyDescent="0.45">
      <c r="A125" s="9">
        <f t="shared" si="1"/>
        <v>118</v>
      </c>
      <c r="B125" s="9"/>
      <c r="C125" s="5"/>
      <c r="D125" s="29"/>
      <c r="E125" s="12"/>
      <c r="F125" s="15"/>
      <c r="G125" s="15"/>
      <c r="H125" s="5"/>
    </row>
    <row r="126" spans="1:8" x14ac:dyDescent="0.45">
      <c r="A126" s="9">
        <f t="shared" si="1"/>
        <v>119</v>
      </c>
      <c r="B126" s="9"/>
      <c r="C126" s="5"/>
      <c r="D126" s="29"/>
      <c r="E126" s="12"/>
      <c r="F126" s="15"/>
      <c r="G126" s="15"/>
      <c r="H126" s="5"/>
    </row>
    <row r="127" spans="1:8" x14ac:dyDescent="0.45">
      <c r="A127" s="9">
        <f t="shared" si="1"/>
        <v>120</v>
      </c>
      <c r="B127" s="9"/>
      <c r="C127" s="5"/>
      <c r="D127" s="29"/>
      <c r="E127" s="12"/>
      <c r="F127" s="15"/>
      <c r="G127" s="15"/>
      <c r="H127" s="5"/>
    </row>
    <row r="128" spans="1:8" x14ac:dyDescent="0.45">
      <c r="A128" s="9">
        <f t="shared" si="1"/>
        <v>121</v>
      </c>
      <c r="B128" s="9"/>
      <c r="C128" s="5"/>
      <c r="D128" s="29"/>
      <c r="E128" s="12"/>
      <c r="F128" s="15"/>
      <c r="G128" s="15"/>
      <c r="H128" s="5"/>
    </row>
    <row r="129" spans="1:8" x14ac:dyDescent="0.45">
      <c r="A129" s="9">
        <f t="shared" si="1"/>
        <v>122</v>
      </c>
      <c r="B129" s="9"/>
      <c r="C129" s="5"/>
      <c r="D129" s="29"/>
      <c r="E129" s="12"/>
      <c r="F129" s="15"/>
      <c r="G129" s="15"/>
      <c r="H129" s="5"/>
    </row>
    <row r="130" spans="1:8" x14ac:dyDescent="0.45">
      <c r="A130" s="9">
        <f t="shared" si="1"/>
        <v>123</v>
      </c>
      <c r="B130" s="9"/>
      <c r="C130" s="5"/>
      <c r="D130" s="29"/>
      <c r="E130" s="12"/>
      <c r="F130" s="15"/>
      <c r="G130" s="15"/>
      <c r="H130" s="5"/>
    </row>
    <row r="131" spans="1:8" x14ac:dyDescent="0.45">
      <c r="A131" s="9">
        <f t="shared" si="1"/>
        <v>124</v>
      </c>
      <c r="B131" s="9"/>
      <c r="C131" s="5"/>
      <c r="D131" s="29"/>
      <c r="E131" s="12"/>
      <c r="F131" s="15"/>
      <c r="G131" s="15"/>
      <c r="H131" s="5"/>
    </row>
    <row r="132" spans="1:8" x14ac:dyDescent="0.45">
      <c r="A132" s="9">
        <f t="shared" si="1"/>
        <v>125</v>
      </c>
      <c r="B132" s="9"/>
      <c r="C132" s="5"/>
      <c r="D132" s="29"/>
      <c r="E132" s="12"/>
      <c r="F132" s="15"/>
      <c r="G132" s="15"/>
      <c r="H132" s="5"/>
    </row>
    <row r="133" spans="1:8" x14ac:dyDescent="0.45">
      <c r="A133" s="9">
        <f t="shared" si="1"/>
        <v>126</v>
      </c>
      <c r="B133" s="9"/>
      <c r="C133" s="5"/>
      <c r="D133" s="29"/>
      <c r="E133" s="12"/>
      <c r="F133" s="15"/>
      <c r="G133" s="15"/>
      <c r="H133" s="5"/>
    </row>
    <row r="134" spans="1:8" x14ac:dyDescent="0.45">
      <c r="A134" s="9">
        <f t="shared" si="1"/>
        <v>127</v>
      </c>
      <c r="B134" s="9"/>
      <c r="C134" s="5"/>
      <c r="D134" s="29"/>
      <c r="E134" s="12"/>
      <c r="F134" s="15"/>
      <c r="G134" s="15"/>
      <c r="H134" s="5"/>
    </row>
    <row r="135" spans="1:8" x14ac:dyDescent="0.45">
      <c r="A135" s="9">
        <f t="shared" si="1"/>
        <v>128</v>
      </c>
      <c r="B135" s="9"/>
      <c r="C135" s="5"/>
      <c r="D135" s="29"/>
      <c r="E135" s="12"/>
      <c r="F135" s="15"/>
      <c r="G135" s="15"/>
      <c r="H135" s="5"/>
    </row>
    <row r="136" spans="1:8" x14ac:dyDescent="0.45">
      <c r="A136" s="9">
        <f t="shared" si="1"/>
        <v>129</v>
      </c>
      <c r="B136" s="9"/>
      <c r="C136" s="5"/>
      <c r="D136" s="29"/>
      <c r="E136" s="12"/>
      <c r="F136" s="15"/>
      <c r="G136" s="15"/>
      <c r="H136" s="5"/>
    </row>
    <row r="137" spans="1:8" x14ac:dyDescent="0.45">
      <c r="A137" s="9">
        <f t="shared" si="1"/>
        <v>130</v>
      </c>
      <c r="B137" s="9"/>
      <c r="C137" s="5"/>
      <c r="D137" s="29"/>
      <c r="E137" s="12"/>
      <c r="F137" s="15"/>
      <c r="G137" s="15"/>
      <c r="H137" s="5"/>
    </row>
    <row r="138" spans="1:8" x14ac:dyDescent="0.45">
      <c r="A138" s="9">
        <f t="shared" ref="A138:A204" si="2">A137+1</f>
        <v>131</v>
      </c>
      <c r="B138" s="9"/>
      <c r="C138" s="5"/>
      <c r="D138" s="29"/>
      <c r="E138" s="12"/>
      <c r="F138" s="15"/>
      <c r="G138" s="15"/>
      <c r="H138" s="5"/>
    </row>
    <row r="139" spans="1:8" x14ac:dyDescent="0.45">
      <c r="A139" s="9">
        <f t="shared" si="2"/>
        <v>132</v>
      </c>
      <c r="B139" s="9"/>
      <c r="C139" s="5"/>
      <c r="D139" s="29"/>
      <c r="E139" s="12"/>
      <c r="F139" s="15"/>
      <c r="G139" s="15"/>
      <c r="H139" s="5"/>
    </row>
    <row r="140" spans="1:8" x14ac:dyDescent="0.45">
      <c r="A140" s="9">
        <f t="shared" si="2"/>
        <v>133</v>
      </c>
      <c r="B140" s="9"/>
      <c r="C140" s="5"/>
      <c r="D140" s="29"/>
      <c r="E140" s="12"/>
      <c r="F140" s="15"/>
      <c r="G140" s="15"/>
      <c r="H140" s="5"/>
    </row>
    <row r="141" spans="1:8" x14ac:dyDescent="0.45">
      <c r="A141" s="9">
        <f t="shared" si="2"/>
        <v>134</v>
      </c>
      <c r="B141" s="9"/>
      <c r="C141" s="5"/>
      <c r="D141" s="29"/>
      <c r="E141" s="12"/>
      <c r="F141" s="15"/>
      <c r="G141" s="15"/>
      <c r="H141" s="5"/>
    </row>
    <row r="142" spans="1:8" x14ac:dyDescent="0.45">
      <c r="A142" s="9">
        <f t="shared" si="2"/>
        <v>135</v>
      </c>
      <c r="B142" s="9"/>
      <c r="C142" s="5"/>
      <c r="D142" s="29"/>
      <c r="E142" s="12"/>
      <c r="F142" s="15"/>
      <c r="G142" s="15"/>
      <c r="H142" s="5"/>
    </row>
    <row r="143" spans="1:8" x14ac:dyDescent="0.45">
      <c r="A143" s="9">
        <f t="shared" si="2"/>
        <v>136</v>
      </c>
      <c r="B143" s="9"/>
      <c r="C143" s="5"/>
      <c r="D143" s="29"/>
      <c r="E143" s="12"/>
      <c r="F143" s="15"/>
      <c r="G143" s="15"/>
      <c r="H143" s="5"/>
    </row>
    <row r="144" spans="1:8" x14ac:dyDescent="0.45">
      <c r="A144" s="9">
        <f t="shared" si="2"/>
        <v>137</v>
      </c>
      <c r="B144" s="9"/>
      <c r="C144" s="5"/>
      <c r="D144" s="29"/>
      <c r="E144" s="12"/>
      <c r="F144" s="15"/>
      <c r="G144" s="15"/>
      <c r="H144" s="5"/>
    </row>
    <row r="145" spans="1:8" x14ac:dyDescent="0.45">
      <c r="A145" s="9">
        <f t="shared" si="2"/>
        <v>138</v>
      </c>
      <c r="B145" s="9"/>
      <c r="C145" s="5"/>
      <c r="D145" s="29"/>
      <c r="E145" s="12"/>
      <c r="F145" s="15"/>
      <c r="G145" s="15"/>
      <c r="H145" s="5"/>
    </row>
    <row r="146" spans="1:8" x14ac:dyDescent="0.45">
      <c r="A146" s="9">
        <f t="shared" si="2"/>
        <v>139</v>
      </c>
      <c r="B146" s="9"/>
      <c r="C146" s="5"/>
      <c r="D146" s="29"/>
      <c r="E146" s="12"/>
      <c r="F146" s="15"/>
      <c r="G146" s="15"/>
      <c r="H146" s="5"/>
    </row>
    <row r="147" spans="1:8" x14ac:dyDescent="0.45">
      <c r="A147" s="9">
        <f t="shared" si="2"/>
        <v>140</v>
      </c>
      <c r="B147" s="9"/>
      <c r="C147" s="5"/>
      <c r="D147" s="29"/>
      <c r="E147" s="12"/>
      <c r="F147" s="15"/>
      <c r="G147" s="15"/>
      <c r="H147" s="5"/>
    </row>
    <row r="148" spans="1:8" x14ac:dyDescent="0.45">
      <c r="A148" s="9">
        <f t="shared" si="2"/>
        <v>141</v>
      </c>
      <c r="B148" s="9"/>
      <c r="C148" s="5"/>
      <c r="D148" s="29"/>
      <c r="E148" s="12"/>
      <c r="F148" s="15"/>
      <c r="G148" s="15"/>
      <c r="H148" s="5"/>
    </row>
    <row r="149" spans="1:8" x14ac:dyDescent="0.45">
      <c r="A149" s="9">
        <f t="shared" si="2"/>
        <v>142</v>
      </c>
      <c r="B149" s="9"/>
      <c r="C149" s="5"/>
      <c r="D149" s="29"/>
      <c r="E149" s="12"/>
      <c r="F149" s="15"/>
      <c r="G149" s="15"/>
      <c r="H149" s="5"/>
    </row>
    <row r="150" spans="1:8" x14ac:dyDescent="0.45">
      <c r="A150" s="9">
        <f t="shared" si="2"/>
        <v>143</v>
      </c>
      <c r="B150" s="9"/>
      <c r="C150" s="5"/>
      <c r="D150" s="29"/>
      <c r="E150" s="12"/>
      <c r="F150" s="15"/>
      <c r="G150" s="15"/>
      <c r="H150" s="5"/>
    </row>
    <row r="151" spans="1:8" x14ac:dyDescent="0.45">
      <c r="A151" s="9">
        <f t="shared" si="2"/>
        <v>144</v>
      </c>
      <c r="B151" s="9"/>
      <c r="C151" s="5"/>
      <c r="D151" s="29"/>
      <c r="E151" s="12"/>
      <c r="F151" s="15"/>
      <c r="G151" s="15"/>
      <c r="H151" s="5"/>
    </row>
    <row r="152" spans="1:8" x14ac:dyDescent="0.45">
      <c r="A152" s="9">
        <f t="shared" si="2"/>
        <v>145</v>
      </c>
      <c r="B152" s="9"/>
      <c r="C152" s="5"/>
      <c r="D152" s="29"/>
      <c r="E152" s="12"/>
      <c r="F152" s="15"/>
      <c r="G152" s="15"/>
      <c r="H152" s="5"/>
    </row>
    <row r="153" spans="1:8" x14ac:dyDescent="0.45">
      <c r="A153" s="9">
        <f t="shared" si="2"/>
        <v>146</v>
      </c>
      <c r="B153" s="9"/>
      <c r="C153" s="5"/>
      <c r="D153" s="29"/>
      <c r="E153" s="12"/>
      <c r="F153" s="15"/>
      <c r="G153" s="15"/>
      <c r="H153" s="5"/>
    </row>
    <row r="154" spans="1:8" x14ac:dyDescent="0.45">
      <c r="A154" s="9">
        <f t="shared" si="2"/>
        <v>147</v>
      </c>
      <c r="B154" s="9"/>
      <c r="C154" s="5"/>
      <c r="D154" s="29"/>
      <c r="E154" s="12"/>
      <c r="F154" s="15"/>
      <c r="G154" s="15"/>
      <c r="H154" s="5"/>
    </row>
    <row r="155" spans="1:8" x14ac:dyDescent="0.45">
      <c r="A155" s="9">
        <f t="shared" si="2"/>
        <v>148</v>
      </c>
      <c r="B155" s="9"/>
      <c r="C155" s="5"/>
      <c r="D155" s="29"/>
      <c r="E155" s="12"/>
      <c r="F155" s="15"/>
      <c r="G155" s="15"/>
      <c r="H155" s="5"/>
    </row>
    <row r="156" spans="1:8" x14ac:dyDescent="0.45">
      <c r="A156" s="9">
        <f t="shared" si="2"/>
        <v>149</v>
      </c>
      <c r="B156" s="9"/>
      <c r="C156" s="5"/>
      <c r="D156" s="29"/>
      <c r="E156" s="12"/>
      <c r="F156" s="15"/>
      <c r="G156" s="15"/>
      <c r="H156" s="5"/>
    </row>
    <row r="157" spans="1:8" x14ac:dyDescent="0.45">
      <c r="A157" s="9">
        <f t="shared" si="2"/>
        <v>150</v>
      </c>
      <c r="B157" s="9"/>
      <c r="C157" s="5"/>
      <c r="D157" s="29"/>
      <c r="E157" s="12"/>
      <c r="F157" s="15"/>
      <c r="G157" s="15"/>
      <c r="H157" s="5"/>
    </row>
    <row r="158" spans="1:8" x14ac:dyDescent="0.45">
      <c r="A158" s="44"/>
      <c r="B158" s="44"/>
      <c r="C158" s="45"/>
      <c r="D158" s="46"/>
      <c r="E158" s="47" t="s">
        <v>119</v>
      </c>
      <c r="F158" s="15">
        <f>SUM(F108:F157)</f>
        <v>0</v>
      </c>
      <c r="G158" s="15">
        <f>SUM(G108:G157)</f>
        <v>0</v>
      </c>
      <c r="H158" s="45"/>
    </row>
    <row r="159" spans="1:8" x14ac:dyDescent="0.45">
      <c r="A159" s="44"/>
      <c r="B159" s="44"/>
      <c r="C159" s="45"/>
      <c r="D159" s="46"/>
      <c r="E159" s="47" t="s">
        <v>120</v>
      </c>
      <c r="F159" s="15">
        <f>F107</f>
        <v>0</v>
      </c>
      <c r="G159" s="15">
        <f>G107</f>
        <v>0</v>
      </c>
      <c r="H159" s="45"/>
    </row>
    <row r="160" spans="1:8" x14ac:dyDescent="0.45">
      <c r="A160" s="44"/>
      <c r="B160" s="44"/>
      <c r="C160" s="45"/>
      <c r="D160" s="46"/>
      <c r="E160" s="47" t="s">
        <v>121</v>
      </c>
      <c r="F160" s="15">
        <f>F159+F158</f>
        <v>0</v>
      </c>
      <c r="G160" s="15">
        <f>G159+G158</f>
        <v>0</v>
      </c>
      <c r="H160" s="45"/>
    </row>
    <row r="161" spans="1:8" x14ac:dyDescent="0.45">
      <c r="A161" s="9">
        <f>A157+1</f>
        <v>151</v>
      </c>
      <c r="B161" s="9"/>
      <c r="C161" s="5"/>
      <c r="D161" s="29"/>
      <c r="E161" s="12"/>
      <c r="F161" s="15"/>
      <c r="G161" s="15"/>
      <c r="H161" s="5"/>
    </row>
    <row r="162" spans="1:8" x14ac:dyDescent="0.45">
      <c r="A162" s="9">
        <f t="shared" si="2"/>
        <v>152</v>
      </c>
      <c r="B162" s="9"/>
      <c r="C162" s="5"/>
      <c r="D162" s="29"/>
      <c r="E162" s="12"/>
      <c r="F162" s="15"/>
      <c r="G162" s="15"/>
      <c r="H162" s="5"/>
    </row>
    <row r="163" spans="1:8" x14ac:dyDescent="0.45">
      <c r="A163" s="9">
        <f t="shared" si="2"/>
        <v>153</v>
      </c>
      <c r="B163" s="9"/>
      <c r="C163" s="5"/>
      <c r="D163" s="29"/>
      <c r="E163" s="12"/>
      <c r="F163" s="15"/>
      <c r="G163" s="15"/>
      <c r="H163" s="5"/>
    </row>
    <row r="164" spans="1:8" x14ac:dyDescent="0.45">
      <c r="A164" s="9">
        <f t="shared" si="2"/>
        <v>154</v>
      </c>
      <c r="B164" s="9"/>
      <c r="C164" s="5"/>
      <c r="D164" s="29"/>
      <c r="E164" s="12"/>
      <c r="F164" s="15"/>
      <c r="G164" s="15"/>
      <c r="H164" s="5"/>
    </row>
    <row r="165" spans="1:8" x14ac:dyDescent="0.45">
      <c r="A165" s="9">
        <f t="shared" si="2"/>
        <v>155</v>
      </c>
      <c r="B165" s="9"/>
      <c r="C165" s="5"/>
      <c r="D165" s="29"/>
      <c r="E165" s="12"/>
      <c r="F165" s="15"/>
      <c r="G165" s="15"/>
      <c r="H165" s="5"/>
    </row>
    <row r="166" spans="1:8" x14ac:dyDescent="0.45">
      <c r="A166" s="9">
        <f t="shared" si="2"/>
        <v>156</v>
      </c>
      <c r="B166" s="9"/>
      <c r="C166" s="5"/>
      <c r="D166" s="29"/>
      <c r="E166" s="12"/>
      <c r="F166" s="15"/>
      <c r="G166" s="15"/>
      <c r="H166" s="5"/>
    </row>
    <row r="167" spans="1:8" x14ac:dyDescent="0.45">
      <c r="A167" s="9">
        <f t="shared" si="2"/>
        <v>157</v>
      </c>
      <c r="B167" s="9"/>
      <c r="C167" s="5"/>
      <c r="D167" s="29"/>
      <c r="E167" s="12"/>
      <c r="F167" s="15"/>
      <c r="G167" s="15"/>
      <c r="H167" s="5"/>
    </row>
    <row r="168" spans="1:8" x14ac:dyDescent="0.45">
      <c r="A168" s="9">
        <f t="shared" si="2"/>
        <v>158</v>
      </c>
      <c r="B168" s="9"/>
      <c r="C168" s="5"/>
      <c r="D168" s="29"/>
      <c r="E168" s="12"/>
      <c r="F168" s="15"/>
      <c r="G168" s="15"/>
      <c r="H168" s="5"/>
    </row>
    <row r="169" spans="1:8" x14ac:dyDescent="0.45">
      <c r="A169" s="9">
        <f t="shared" si="2"/>
        <v>159</v>
      </c>
      <c r="B169" s="9"/>
      <c r="C169" s="5"/>
      <c r="D169" s="29"/>
      <c r="E169" s="12"/>
      <c r="F169" s="15"/>
      <c r="G169" s="15"/>
      <c r="H169" s="5"/>
    </row>
    <row r="170" spans="1:8" x14ac:dyDescent="0.45">
      <c r="A170" s="9">
        <f t="shared" si="2"/>
        <v>160</v>
      </c>
      <c r="B170" s="9"/>
      <c r="C170" s="5"/>
      <c r="D170" s="29"/>
      <c r="E170" s="12"/>
      <c r="F170" s="15"/>
      <c r="G170" s="15"/>
      <c r="H170" s="5"/>
    </row>
    <row r="171" spans="1:8" x14ac:dyDescent="0.45">
      <c r="A171" s="9">
        <f t="shared" si="2"/>
        <v>161</v>
      </c>
      <c r="B171" s="9"/>
      <c r="C171" s="5"/>
      <c r="D171" s="29"/>
      <c r="E171" s="12"/>
      <c r="F171" s="15"/>
      <c r="G171" s="15"/>
      <c r="H171" s="5"/>
    </row>
    <row r="172" spans="1:8" x14ac:dyDescent="0.45">
      <c r="A172" s="9">
        <f t="shared" si="2"/>
        <v>162</v>
      </c>
      <c r="B172" s="9"/>
      <c r="C172" s="5"/>
      <c r="D172" s="29"/>
      <c r="E172" s="12"/>
      <c r="F172" s="15"/>
      <c r="G172" s="15"/>
      <c r="H172" s="5"/>
    </row>
    <row r="173" spans="1:8" x14ac:dyDescent="0.45">
      <c r="A173" s="9">
        <f t="shared" si="2"/>
        <v>163</v>
      </c>
      <c r="B173" s="9"/>
      <c r="C173" s="5"/>
      <c r="D173" s="29"/>
      <c r="E173" s="12"/>
      <c r="F173" s="15"/>
      <c r="G173" s="15"/>
      <c r="H173" s="5"/>
    </row>
    <row r="174" spans="1:8" x14ac:dyDescent="0.45">
      <c r="A174" s="9">
        <f t="shared" si="2"/>
        <v>164</v>
      </c>
      <c r="B174" s="9"/>
      <c r="C174" s="5"/>
      <c r="D174" s="29"/>
      <c r="E174" s="12"/>
      <c r="F174" s="15"/>
      <c r="G174" s="15"/>
      <c r="H174" s="5"/>
    </row>
    <row r="175" spans="1:8" x14ac:dyDescent="0.45">
      <c r="A175" s="9">
        <f t="shared" si="2"/>
        <v>165</v>
      </c>
      <c r="B175" s="9"/>
      <c r="C175" s="5"/>
      <c r="D175" s="29"/>
      <c r="E175" s="12"/>
      <c r="F175" s="15"/>
      <c r="G175" s="15"/>
      <c r="H175" s="5"/>
    </row>
    <row r="176" spans="1:8" x14ac:dyDescent="0.45">
      <c r="A176" s="9">
        <f t="shared" si="2"/>
        <v>166</v>
      </c>
      <c r="B176" s="9"/>
      <c r="C176" s="5"/>
      <c r="D176" s="29"/>
      <c r="E176" s="12"/>
      <c r="F176" s="15"/>
      <c r="G176" s="15"/>
      <c r="H176" s="5"/>
    </row>
    <row r="177" spans="1:8" x14ac:dyDescent="0.45">
      <c r="A177" s="9">
        <f t="shared" si="2"/>
        <v>167</v>
      </c>
      <c r="B177" s="9"/>
      <c r="C177" s="5"/>
      <c r="D177" s="29"/>
      <c r="E177" s="12"/>
      <c r="F177" s="15"/>
      <c r="G177" s="15"/>
      <c r="H177" s="5"/>
    </row>
    <row r="178" spans="1:8" x14ac:dyDescent="0.45">
      <c r="A178" s="9">
        <f t="shared" si="2"/>
        <v>168</v>
      </c>
      <c r="B178" s="9"/>
      <c r="C178" s="5"/>
      <c r="D178" s="29"/>
      <c r="E178" s="12"/>
      <c r="F178" s="15"/>
      <c r="G178" s="15"/>
      <c r="H178" s="5"/>
    </row>
    <row r="179" spans="1:8" x14ac:dyDescent="0.45">
      <c r="A179" s="9">
        <f t="shared" si="2"/>
        <v>169</v>
      </c>
      <c r="B179" s="9"/>
      <c r="C179" s="5"/>
      <c r="D179" s="29"/>
      <c r="E179" s="12"/>
      <c r="F179" s="15"/>
      <c r="G179" s="15"/>
      <c r="H179" s="5"/>
    </row>
    <row r="180" spans="1:8" x14ac:dyDescent="0.45">
      <c r="A180" s="9">
        <f t="shared" si="2"/>
        <v>170</v>
      </c>
      <c r="B180" s="9"/>
      <c r="C180" s="5"/>
      <c r="D180" s="29"/>
      <c r="E180" s="12"/>
      <c r="F180" s="15"/>
      <c r="G180" s="15"/>
      <c r="H180" s="5"/>
    </row>
    <row r="181" spans="1:8" x14ac:dyDescent="0.45">
      <c r="A181" s="9">
        <f t="shared" si="2"/>
        <v>171</v>
      </c>
      <c r="B181" s="9"/>
      <c r="C181" s="5"/>
      <c r="D181" s="29"/>
      <c r="E181" s="12"/>
      <c r="F181" s="15"/>
      <c r="G181" s="15"/>
      <c r="H181" s="5"/>
    </row>
    <row r="182" spans="1:8" x14ac:dyDescent="0.45">
      <c r="A182" s="9">
        <f t="shared" si="2"/>
        <v>172</v>
      </c>
      <c r="B182" s="9"/>
      <c r="C182" s="5"/>
      <c r="D182" s="29"/>
      <c r="E182" s="12"/>
      <c r="F182" s="15"/>
      <c r="G182" s="15"/>
      <c r="H182" s="5"/>
    </row>
    <row r="183" spans="1:8" x14ac:dyDescent="0.45">
      <c r="A183" s="9">
        <f t="shared" si="2"/>
        <v>173</v>
      </c>
      <c r="B183" s="9"/>
      <c r="C183" s="5"/>
      <c r="D183" s="29"/>
      <c r="E183" s="12"/>
      <c r="F183" s="15"/>
      <c r="G183" s="15"/>
      <c r="H183" s="5"/>
    </row>
    <row r="184" spans="1:8" x14ac:dyDescent="0.45">
      <c r="A184" s="9">
        <f t="shared" si="2"/>
        <v>174</v>
      </c>
      <c r="B184" s="9"/>
      <c r="C184" s="5"/>
      <c r="D184" s="29"/>
      <c r="E184" s="12"/>
      <c r="F184" s="15"/>
      <c r="G184" s="15"/>
      <c r="H184" s="5"/>
    </row>
    <row r="185" spans="1:8" x14ac:dyDescent="0.45">
      <c r="A185" s="9">
        <f t="shared" si="2"/>
        <v>175</v>
      </c>
      <c r="B185" s="9"/>
      <c r="C185" s="5"/>
      <c r="D185" s="29"/>
      <c r="E185" s="12"/>
      <c r="F185" s="15"/>
      <c r="G185" s="15"/>
      <c r="H185" s="5"/>
    </row>
    <row r="186" spans="1:8" x14ac:dyDescent="0.45">
      <c r="A186" s="9">
        <f t="shared" si="2"/>
        <v>176</v>
      </c>
      <c r="B186" s="9"/>
      <c r="C186" s="5"/>
      <c r="D186" s="29"/>
      <c r="E186" s="12"/>
      <c r="F186" s="15"/>
      <c r="G186" s="15"/>
      <c r="H186" s="5"/>
    </row>
    <row r="187" spans="1:8" x14ac:dyDescent="0.45">
      <c r="A187" s="9">
        <f t="shared" si="2"/>
        <v>177</v>
      </c>
      <c r="B187" s="9"/>
      <c r="C187" s="5"/>
      <c r="D187" s="29"/>
      <c r="E187" s="12"/>
      <c r="F187" s="15"/>
      <c r="G187" s="15"/>
      <c r="H187" s="5"/>
    </row>
    <row r="188" spans="1:8" x14ac:dyDescent="0.45">
      <c r="A188" s="9">
        <f t="shared" si="2"/>
        <v>178</v>
      </c>
      <c r="B188" s="9"/>
      <c r="C188" s="5"/>
      <c r="D188" s="29"/>
      <c r="E188" s="12"/>
      <c r="F188" s="15"/>
      <c r="G188" s="15"/>
      <c r="H188" s="5"/>
    </row>
    <row r="189" spans="1:8" x14ac:dyDescent="0.45">
      <c r="A189" s="9">
        <f t="shared" si="2"/>
        <v>179</v>
      </c>
      <c r="B189" s="9"/>
      <c r="C189" s="5"/>
      <c r="D189" s="29"/>
      <c r="E189" s="12"/>
      <c r="F189" s="15"/>
      <c r="G189" s="15"/>
      <c r="H189" s="5"/>
    </row>
    <row r="190" spans="1:8" x14ac:dyDescent="0.45">
      <c r="A190" s="9">
        <f t="shared" si="2"/>
        <v>180</v>
      </c>
      <c r="B190" s="9"/>
      <c r="C190" s="5"/>
      <c r="D190" s="29"/>
      <c r="E190" s="12"/>
      <c r="F190" s="15"/>
      <c r="G190" s="15"/>
      <c r="H190" s="5"/>
    </row>
    <row r="191" spans="1:8" x14ac:dyDescent="0.45">
      <c r="A191" s="9">
        <f t="shared" si="2"/>
        <v>181</v>
      </c>
      <c r="B191" s="9"/>
      <c r="C191" s="5"/>
      <c r="D191" s="29"/>
      <c r="E191" s="12"/>
      <c r="F191" s="15"/>
      <c r="G191" s="15"/>
      <c r="H191" s="5"/>
    </row>
    <row r="192" spans="1:8" x14ac:dyDescent="0.45">
      <c r="A192" s="9">
        <f t="shared" si="2"/>
        <v>182</v>
      </c>
      <c r="B192" s="9"/>
      <c r="C192" s="5"/>
      <c r="D192" s="29"/>
      <c r="E192" s="12"/>
      <c r="F192" s="15"/>
      <c r="G192" s="15"/>
      <c r="H192" s="5"/>
    </row>
    <row r="193" spans="1:8" x14ac:dyDescent="0.45">
      <c r="A193" s="9">
        <f t="shared" si="2"/>
        <v>183</v>
      </c>
      <c r="B193" s="9"/>
      <c r="C193" s="5"/>
      <c r="D193" s="29"/>
      <c r="E193" s="12"/>
      <c r="F193" s="15"/>
      <c r="G193" s="15"/>
      <c r="H193" s="5"/>
    </row>
    <row r="194" spans="1:8" x14ac:dyDescent="0.45">
      <c r="A194" s="9">
        <f t="shared" si="2"/>
        <v>184</v>
      </c>
      <c r="B194" s="9"/>
      <c r="C194" s="5"/>
      <c r="D194" s="29"/>
      <c r="E194" s="12"/>
      <c r="F194" s="15"/>
      <c r="G194" s="15"/>
      <c r="H194" s="5"/>
    </row>
    <row r="195" spans="1:8" x14ac:dyDescent="0.45">
      <c r="A195" s="9">
        <f t="shared" si="2"/>
        <v>185</v>
      </c>
      <c r="B195" s="9"/>
      <c r="C195" s="5"/>
      <c r="D195" s="29"/>
      <c r="E195" s="12"/>
      <c r="F195" s="15"/>
      <c r="G195" s="15"/>
      <c r="H195" s="5"/>
    </row>
    <row r="196" spans="1:8" x14ac:dyDescent="0.45">
      <c r="A196" s="9">
        <f t="shared" si="2"/>
        <v>186</v>
      </c>
      <c r="B196" s="9"/>
      <c r="C196" s="5"/>
      <c r="D196" s="29"/>
      <c r="E196" s="12"/>
      <c r="F196" s="15"/>
      <c r="G196" s="15"/>
      <c r="H196" s="5"/>
    </row>
    <row r="197" spans="1:8" x14ac:dyDescent="0.45">
      <c r="A197" s="9">
        <f t="shared" si="2"/>
        <v>187</v>
      </c>
      <c r="B197" s="9"/>
      <c r="C197" s="5"/>
      <c r="D197" s="29"/>
      <c r="E197" s="12"/>
      <c r="F197" s="15"/>
      <c r="G197" s="15"/>
      <c r="H197" s="5"/>
    </row>
    <row r="198" spans="1:8" x14ac:dyDescent="0.45">
      <c r="A198" s="9">
        <f t="shared" si="2"/>
        <v>188</v>
      </c>
      <c r="B198" s="9"/>
      <c r="C198" s="5"/>
      <c r="D198" s="29"/>
      <c r="E198" s="12"/>
      <c r="F198" s="15"/>
      <c r="G198" s="15"/>
      <c r="H198" s="5"/>
    </row>
    <row r="199" spans="1:8" x14ac:dyDescent="0.45">
      <c r="A199" s="9">
        <f t="shared" si="2"/>
        <v>189</v>
      </c>
      <c r="B199" s="9"/>
      <c r="C199" s="5"/>
      <c r="D199" s="29"/>
      <c r="E199" s="12"/>
      <c r="F199" s="15"/>
      <c r="G199" s="15"/>
      <c r="H199" s="5"/>
    </row>
    <row r="200" spans="1:8" x14ac:dyDescent="0.45">
      <c r="A200" s="9">
        <f t="shared" si="2"/>
        <v>190</v>
      </c>
      <c r="B200" s="9"/>
      <c r="C200" s="5"/>
      <c r="D200" s="29"/>
      <c r="E200" s="12"/>
      <c r="F200" s="15"/>
      <c r="G200" s="15"/>
      <c r="H200" s="5"/>
    </row>
    <row r="201" spans="1:8" x14ac:dyDescent="0.45">
      <c r="A201" s="9">
        <f t="shared" si="2"/>
        <v>191</v>
      </c>
      <c r="B201" s="9"/>
      <c r="C201" s="5"/>
      <c r="D201" s="29"/>
      <c r="E201" s="12"/>
      <c r="F201" s="15"/>
      <c r="G201" s="15"/>
      <c r="H201" s="5"/>
    </row>
    <row r="202" spans="1:8" x14ac:dyDescent="0.45">
      <c r="A202" s="9">
        <f t="shared" si="2"/>
        <v>192</v>
      </c>
      <c r="B202" s="9"/>
      <c r="C202" s="5"/>
      <c r="D202" s="29"/>
      <c r="E202" s="12"/>
      <c r="F202" s="15"/>
      <c r="G202" s="15"/>
      <c r="H202" s="5"/>
    </row>
    <row r="203" spans="1:8" x14ac:dyDescent="0.45">
      <c r="A203" s="9">
        <f t="shared" si="2"/>
        <v>193</v>
      </c>
      <c r="B203" s="9"/>
      <c r="C203" s="5"/>
      <c r="D203" s="29"/>
      <c r="E203" s="12"/>
      <c r="F203" s="15"/>
      <c r="G203" s="15"/>
      <c r="H203" s="5"/>
    </row>
    <row r="204" spans="1:8" x14ac:dyDescent="0.45">
      <c r="A204" s="9">
        <f t="shared" si="2"/>
        <v>194</v>
      </c>
      <c r="B204" s="9"/>
      <c r="C204" s="5"/>
      <c r="D204" s="29"/>
      <c r="E204" s="12"/>
      <c r="F204" s="15"/>
      <c r="G204" s="15"/>
      <c r="H204" s="5"/>
    </row>
    <row r="205" spans="1:8" x14ac:dyDescent="0.45">
      <c r="A205" s="9">
        <f t="shared" ref="A205:A210" si="3">A204+1</f>
        <v>195</v>
      </c>
      <c r="B205" s="9"/>
      <c r="C205" s="5"/>
      <c r="D205" s="29"/>
      <c r="E205" s="12"/>
      <c r="F205" s="15"/>
      <c r="G205" s="15"/>
      <c r="H205" s="5"/>
    </row>
    <row r="206" spans="1:8" x14ac:dyDescent="0.45">
      <c r="A206" s="9">
        <f t="shared" si="3"/>
        <v>196</v>
      </c>
      <c r="B206" s="9"/>
      <c r="C206" s="5"/>
      <c r="D206" s="29"/>
      <c r="E206" s="12"/>
      <c r="F206" s="15"/>
      <c r="G206" s="15"/>
      <c r="H206" s="5"/>
    </row>
    <row r="207" spans="1:8" x14ac:dyDescent="0.45">
      <c r="A207" s="9">
        <f t="shared" si="3"/>
        <v>197</v>
      </c>
      <c r="B207" s="9"/>
      <c r="C207" s="5"/>
      <c r="D207" s="29"/>
      <c r="E207" s="12"/>
      <c r="F207" s="15"/>
      <c r="G207" s="15"/>
      <c r="H207" s="5"/>
    </row>
    <row r="208" spans="1:8" x14ac:dyDescent="0.45">
      <c r="A208" s="9">
        <f t="shared" si="3"/>
        <v>198</v>
      </c>
      <c r="B208" s="9"/>
      <c r="C208" s="5"/>
      <c r="D208" s="29"/>
      <c r="E208" s="12"/>
      <c r="F208" s="15"/>
      <c r="G208" s="15"/>
      <c r="H208" s="5"/>
    </row>
    <row r="209" spans="1:8" x14ac:dyDescent="0.45">
      <c r="A209" s="9">
        <f t="shared" si="3"/>
        <v>199</v>
      </c>
      <c r="B209" s="9"/>
      <c r="C209" s="5"/>
      <c r="D209" s="29"/>
      <c r="E209" s="12"/>
      <c r="F209" s="15"/>
      <c r="G209" s="15"/>
      <c r="H209" s="5"/>
    </row>
    <row r="210" spans="1:8" x14ac:dyDescent="0.45">
      <c r="A210" s="9">
        <f t="shared" si="3"/>
        <v>200</v>
      </c>
      <c r="B210" s="9"/>
      <c r="C210" s="5"/>
      <c r="D210" s="29"/>
      <c r="E210" s="12"/>
      <c r="F210" s="15"/>
      <c r="G210" s="15"/>
      <c r="H210" s="5"/>
    </row>
    <row r="211" spans="1:8" x14ac:dyDescent="0.45">
      <c r="A211" s="44"/>
      <c r="B211" s="44"/>
      <c r="C211" s="45"/>
      <c r="D211" s="46"/>
      <c r="E211" s="47" t="s">
        <v>119</v>
      </c>
      <c r="F211" s="15">
        <f>SUM(F161:F210)</f>
        <v>0</v>
      </c>
      <c r="G211" s="15">
        <f>SUM(G161:G210)</f>
        <v>0</v>
      </c>
      <c r="H211" s="45"/>
    </row>
    <row r="212" spans="1:8" x14ac:dyDescent="0.45">
      <c r="A212" s="44"/>
      <c r="B212" s="44"/>
      <c r="C212" s="45"/>
      <c r="D212" s="46"/>
      <c r="E212" s="47" t="s">
        <v>120</v>
      </c>
      <c r="F212" s="15">
        <f>F160</f>
        <v>0</v>
      </c>
      <c r="G212" s="15">
        <f>G160</f>
        <v>0</v>
      </c>
      <c r="H212" s="45"/>
    </row>
    <row r="213" spans="1:8" x14ac:dyDescent="0.45">
      <c r="A213" s="44"/>
      <c r="B213" s="44"/>
      <c r="C213" s="45"/>
      <c r="D213" s="46"/>
      <c r="E213" s="47" t="s">
        <v>121</v>
      </c>
      <c r="F213" s="15">
        <f>F212+F211</f>
        <v>0</v>
      </c>
      <c r="G213" s="15">
        <f>G212+G211</f>
        <v>0</v>
      </c>
      <c r="H213" s="45"/>
    </row>
    <row r="216" spans="1:8" ht="27.4" x14ac:dyDescent="0.45">
      <c r="A216" s="64" t="s">
        <v>86</v>
      </c>
      <c r="B216" s="64"/>
      <c r="C216" s="64"/>
      <c r="D216" s="64"/>
      <c r="E216" s="64"/>
      <c r="F216" s="64"/>
      <c r="G216" s="64"/>
      <c r="H216" s="64"/>
    </row>
    <row r="218" spans="1:8" ht="20.25" x14ac:dyDescent="0.45">
      <c r="E218" s="19" t="s">
        <v>54</v>
      </c>
      <c r="F218" s="20" t="s">
        <v>7</v>
      </c>
      <c r="G218" s="20" t="s">
        <v>8</v>
      </c>
    </row>
    <row r="219" spans="1:8" x14ac:dyDescent="0.45">
      <c r="E219" s="12" t="s">
        <v>55</v>
      </c>
      <c r="F219" s="15">
        <f>SUMIF(C2:C210,"styczeń",F2:F210)</f>
        <v>0</v>
      </c>
      <c r="G219" s="15">
        <f>SUMIF(C2:C210,"styczeń",G2:G210)</f>
        <v>0</v>
      </c>
    </row>
    <row r="220" spans="1:8" x14ac:dyDescent="0.45">
      <c r="E220" s="12" t="s">
        <v>56</v>
      </c>
      <c r="F220" s="15">
        <f>SUMIF(C2:C210,"luty",F2:F210)</f>
        <v>0</v>
      </c>
      <c r="G220" s="15">
        <f>SUMIF(C2:C210,"luty",G2:G210)</f>
        <v>0</v>
      </c>
    </row>
    <row r="221" spans="1:8" x14ac:dyDescent="0.45">
      <c r="E221" s="12" t="s">
        <v>57</v>
      </c>
      <c r="F221" s="15">
        <f>SUMIF(C2:C210,"marzec",F2:F210)</f>
        <v>0</v>
      </c>
      <c r="G221" s="15">
        <f>SUMIF(C2:C210,"marzec",G2:G210)</f>
        <v>0</v>
      </c>
    </row>
    <row r="222" spans="1:8" x14ac:dyDescent="0.45">
      <c r="E222" s="12" t="s">
        <v>58</v>
      </c>
      <c r="F222" s="15">
        <f>SUMIF(C2:C210,"kwiecień",F2:F210)</f>
        <v>0</v>
      </c>
      <c r="G222" s="15">
        <f>SUMIF(C2:C210,"kwiecień",G2:G210)</f>
        <v>0</v>
      </c>
    </row>
    <row r="223" spans="1:8" x14ac:dyDescent="0.45">
      <c r="E223" s="12" t="s">
        <v>59</v>
      </c>
      <c r="F223" s="15">
        <f>SUMIF(C2:C210,"maj",F2:F210)</f>
        <v>0</v>
      </c>
      <c r="G223" s="15">
        <f>SUMIF(C2:C210,"maj",G2:G210)</f>
        <v>0</v>
      </c>
    </row>
    <row r="224" spans="1:8" x14ac:dyDescent="0.45">
      <c r="E224" s="12" t="s">
        <v>60</v>
      </c>
      <c r="F224" s="15">
        <f>SUMIF(C2:C210,"czerwiec",F2:F210)</f>
        <v>0</v>
      </c>
      <c r="G224" s="15">
        <f>SUMIF(C2:C210,"czerwiec",G2:G210)</f>
        <v>0</v>
      </c>
    </row>
    <row r="225" spans="1:8" x14ac:dyDescent="0.45">
      <c r="E225" s="12" t="s">
        <v>61</v>
      </c>
      <c r="F225" s="15">
        <f>SUMIF(C2:C210,"lipiec",F2:F210)</f>
        <v>0</v>
      </c>
      <c r="G225" s="15">
        <f>SUMIF(C2:C210,"lipiec",G2:G210)</f>
        <v>0</v>
      </c>
    </row>
    <row r="226" spans="1:8" x14ac:dyDescent="0.45">
      <c r="E226" s="12" t="s">
        <v>62</v>
      </c>
      <c r="F226" s="15">
        <f>SUMIF(C2:C210,"sierpień",F2:F210)</f>
        <v>0</v>
      </c>
      <c r="G226" s="15">
        <f>SUMIF(C2:C210,"sierpień",G2:G210)</f>
        <v>0</v>
      </c>
    </row>
    <row r="227" spans="1:8" x14ac:dyDescent="0.45">
      <c r="E227" s="12" t="s">
        <v>63</v>
      </c>
      <c r="F227" s="15">
        <f>SUMIF(C2:C210,"wrzesień",F2:F210)</f>
        <v>0</v>
      </c>
      <c r="G227" s="15">
        <f>SUMIF(C2:C210,"wrzesień",G2:G210)</f>
        <v>0</v>
      </c>
    </row>
    <row r="228" spans="1:8" x14ac:dyDescent="0.45">
      <c r="E228" s="12" t="s">
        <v>64</v>
      </c>
      <c r="F228" s="15">
        <f>SUMIF(C2:C210,"październik",F2:F210)</f>
        <v>0</v>
      </c>
      <c r="G228" s="15">
        <f>SUMIF(C2:C210,"październik",G2:G210)</f>
        <v>0</v>
      </c>
    </row>
    <row r="229" spans="1:8" x14ac:dyDescent="0.45">
      <c r="E229" s="12" t="s">
        <v>65</v>
      </c>
      <c r="F229" s="15">
        <f>SUMIF(C2:C210,"listopad",F2:F210)</f>
        <v>0</v>
      </c>
      <c r="G229" s="15">
        <f>SUMIF(C2:C210,"listopad",G2:G210)</f>
        <v>0</v>
      </c>
    </row>
    <row r="230" spans="1:8" x14ac:dyDescent="0.45">
      <c r="E230" s="12" t="s">
        <v>66</v>
      </c>
      <c r="F230" s="15">
        <f>SUMIF(C2:C210,"grudzień",F2:F210)</f>
        <v>0</v>
      </c>
      <c r="G230" s="15">
        <f>SUMIF(C2:C210,"grudzień",G2:G210)</f>
        <v>0</v>
      </c>
    </row>
    <row r="231" spans="1:8" ht="13.9" x14ac:dyDescent="0.45">
      <c r="E231" s="21" t="s">
        <v>67</v>
      </c>
      <c r="F231" s="22">
        <f>SUM(F219:F230)</f>
        <v>0</v>
      </c>
      <c r="G231" s="22">
        <f>SUM(G219:G230)</f>
        <v>0</v>
      </c>
    </row>
    <row r="232" spans="1:8" ht="13.9" x14ac:dyDescent="0.45">
      <c r="E232" s="21" t="s">
        <v>68</v>
      </c>
      <c r="F232" s="65">
        <f>F231-G231</f>
        <v>0</v>
      </c>
      <c r="G232" s="66"/>
    </row>
    <row r="234" spans="1:8" ht="22.5" x14ac:dyDescent="0.45">
      <c r="A234" s="69" t="s">
        <v>87</v>
      </c>
      <c r="B234" s="69"/>
      <c r="C234" s="69"/>
      <c r="D234" s="69"/>
      <c r="E234" s="69"/>
      <c r="F234" s="69"/>
      <c r="G234" s="69"/>
      <c r="H234" s="69"/>
    </row>
    <row r="235" spans="1:8" x14ac:dyDescent="0.45">
      <c r="B235" s="67"/>
      <c r="C235" s="67"/>
      <c r="D235" s="67"/>
      <c r="E235" s="67"/>
    </row>
    <row r="236" spans="1:8" ht="20.65" x14ac:dyDescent="0.45">
      <c r="B236" s="68" t="s">
        <v>70</v>
      </c>
      <c r="C236" s="68"/>
      <c r="D236" s="68"/>
      <c r="E236" s="68"/>
      <c r="F236" s="23" t="s">
        <v>8</v>
      </c>
    </row>
    <row r="237" spans="1:8" x14ac:dyDescent="0.45">
      <c r="A237" s="4"/>
      <c r="B237" s="62" t="s">
        <v>25</v>
      </c>
      <c r="C237" s="62" t="s">
        <v>25</v>
      </c>
      <c r="D237" s="62" t="s">
        <v>25</v>
      </c>
      <c r="E237" s="62" t="s">
        <v>25</v>
      </c>
      <c r="F237" s="15">
        <f>SUMIF(H2:H210,"środki ochrony roślin",G2:G210)</f>
        <v>0</v>
      </c>
      <c r="G237" s="4"/>
    </row>
    <row r="238" spans="1:8" x14ac:dyDescent="0.45">
      <c r="A238" s="4"/>
      <c r="B238" s="62" t="s">
        <v>26</v>
      </c>
      <c r="C238" s="62" t="s">
        <v>26</v>
      </c>
      <c r="D238" s="62" t="s">
        <v>26</v>
      </c>
      <c r="E238" s="62" t="s">
        <v>26</v>
      </c>
      <c r="F238" s="15">
        <f>SUMIF(H2:H210,"nawozy mineralne",G2:G210)</f>
        <v>0</v>
      </c>
      <c r="G238" s="4"/>
    </row>
    <row r="239" spans="1:8" x14ac:dyDescent="0.45">
      <c r="A239" s="4"/>
      <c r="B239" s="62" t="s">
        <v>27</v>
      </c>
      <c r="C239" s="62" t="s">
        <v>27</v>
      </c>
      <c r="D239" s="62" t="s">
        <v>27</v>
      </c>
      <c r="E239" s="62" t="s">
        <v>27</v>
      </c>
      <c r="F239" s="15">
        <f>SUMIF(H2:H210,"materiały pędne na działalność rolniczą",G2:G210)</f>
        <v>0</v>
      </c>
      <c r="G239" s="4"/>
    </row>
    <row r="240" spans="1:8" x14ac:dyDescent="0.45">
      <c r="A240" s="4"/>
      <c r="B240" s="62" t="s">
        <v>28</v>
      </c>
      <c r="C240" s="62" t="s">
        <v>28</v>
      </c>
      <c r="D240" s="62" t="s">
        <v>28</v>
      </c>
      <c r="E240" s="62" t="s">
        <v>28</v>
      </c>
      <c r="F240" s="15">
        <f>SUMIF(H2:H210,"energia elektryczna na działalność rolniczą",G2:G210)</f>
        <v>0</v>
      </c>
      <c r="G240" s="4"/>
    </row>
    <row r="241" spans="1:7" x14ac:dyDescent="0.45">
      <c r="A241" s="4"/>
      <c r="B241" s="62" t="s">
        <v>29</v>
      </c>
      <c r="C241" s="62" t="s">
        <v>29</v>
      </c>
      <c r="D241" s="62" t="s">
        <v>29</v>
      </c>
      <c r="E241" s="62" t="s">
        <v>29</v>
      </c>
      <c r="F241" s="15">
        <f>SUMIF(H2:H210,"części zamienne, oleje i smary do remontów bieżących",G2:G210)</f>
        <v>0</v>
      </c>
      <c r="G241" s="4"/>
    </row>
    <row r="242" spans="1:7" x14ac:dyDescent="0.45">
      <c r="A242" s="4"/>
      <c r="B242" s="62" t="s">
        <v>30</v>
      </c>
      <c r="C242" s="62" t="s">
        <v>30</v>
      </c>
      <c r="D242" s="62" t="s">
        <v>30</v>
      </c>
      <c r="E242" s="62" t="s">
        <v>30</v>
      </c>
      <c r="F242" s="15">
        <f>SUMIF(H2:H210,"woda na działalność rolniczą",G2:G210)</f>
        <v>0</v>
      </c>
      <c r="G242" s="4"/>
    </row>
    <row r="243" spans="1:7" x14ac:dyDescent="0.45">
      <c r="A243" s="4"/>
      <c r="B243" s="62" t="s">
        <v>31</v>
      </c>
      <c r="C243" s="62" t="s">
        <v>31</v>
      </c>
      <c r="D243" s="62" t="s">
        <v>31</v>
      </c>
      <c r="E243" s="62" t="s">
        <v>31</v>
      </c>
      <c r="F243" s="15">
        <f>SUMIF(H2:H210,"materiały opałowe na działalność rolniczą",G2:G210)</f>
        <v>0</v>
      </c>
      <c r="G243" s="4"/>
    </row>
    <row r="244" spans="1:7" x14ac:dyDescent="0.45">
      <c r="A244" s="4"/>
      <c r="B244" s="62" t="s">
        <v>32</v>
      </c>
      <c r="C244" s="62" t="s">
        <v>32</v>
      </c>
      <c r="D244" s="62" t="s">
        <v>32</v>
      </c>
      <c r="E244" s="62" t="s">
        <v>32</v>
      </c>
      <c r="F244" s="15">
        <f>SUMIF(H2:H210,"materiały budowlane do remontów bieżących",G2:G210)</f>
        <v>0</v>
      </c>
      <c r="G244" s="4"/>
    </row>
    <row r="245" spans="1:7" x14ac:dyDescent="0.45">
      <c r="A245" s="4"/>
      <c r="B245" s="62" t="s">
        <v>33</v>
      </c>
      <c r="C245" s="62" t="s">
        <v>33</v>
      </c>
      <c r="D245" s="62" t="s">
        <v>33</v>
      </c>
      <c r="E245" s="62" t="s">
        <v>33</v>
      </c>
      <c r="F245" s="15">
        <f>SUMIF(H2:H210,"materiały i środki dezynfekcyjne",G2:G210)</f>
        <v>0</v>
      </c>
      <c r="G245" s="4"/>
    </row>
    <row r="246" spans="1:7" x14ac:dyDescent="0.45">
      <c r="A246" s="4"/>
      <c r="B246" s="62" t="s">
        <v>34</v>
      </c>
      <c r="C246" s="62" t="s">
        <v>34</v>
      </c>
      <c r="D246" s="62" t="s">
        <v>34</v>
      </c>
      <c r="E246" s="62" t="s">
        <v>34</v>
      </c>
      <c r="F246" s="15">
        <f>SUMIF(H2:H210,"drobne narzędzia i przedmioty o małej wartości",G2:G210)</f>
        <v>0</v>
      </c>
      <c r="G246" s="4"/>
    </row>
    <row r="247" spans="1:7" x14ac:dyDescent="0.45">
      <c r="A247" s="4"/>
      <c r="B247" s="62" t="s">
        <v>35</v>
      </c>
      <c r="C247" s="62" t="s">
        <v>35</v>
      </c>
      <c r="D247" s="62" t="s">
        <v>35</v>
      </c>
      <c r="E247" s="62" t="s">
        <v>35</v>
      </c>
      <c r="F247" s="15">
        <f>SUMIF(H2:H210,"Pozostałe - koszty ogólnoprodukcyjne",G2:G210)</f>
        <v>0</v>
      </c>
      <c r="G247" s="4"/>
    </row>
    <row r="248" spans="1:7" x14ac:dyDescent="0.45">
      <c r="A248" s="4"/>
      <c r="B248" s="62" t="s">
        <v>36</v>
      </c>
      <c r="C248" s="62" t="s">
        <v>36</v>
      </c>
      <c r="D248" s="62" t="s">
        <v>36</v>
      </c>
      <c r="E248" s="62" t="s">
        <v>36</v>
      </c>
      <c r="F248" s="15">
        <f>SUMIF(H2:H210,"Materiał siewny i rozmnożeniowy - z zakupu",G2:G210)</f>
        <v>0</v>
      </c>
      <c r="G248" s="4"/>
    </row>
    <row r="249" spans="1:7" x14ac:dyDescent="0.45">
      <c r="A249" s="4"/>
      <c r="B249" s="62" t="s">
        <v>37</v>
      </c>
      <c r="C249" s="62" t="s">
        <v>37</v>
      </c>
      <c r="D249" s="62" t="s">
        <v>37</v>
      </c>
      <c r="E249" s="62" t="s">
        <v>37</v>
      </c>
      <c r="F249" s="15">
        <f>SUMIF(H2:H210,"Nawozy wapniowe",G2:G210)</f>
        <v>0</v>
      </c>
      <c r="G249" s="4"/>
    </row>
    <row r="250" spans="1:7" x14ac:dyDescent="0.45">
      <c r="A250" s="4"/>
      <c r="B250" s="62" t="s">
        <v>38</v>
      </c>
      <c r="C250" s="62" t="s">
        <v>38</v>
      </c>
      <c r="D250" s="62" t="s">
        <v>38</v>
      </c>
      <c r="E250" s="62" t="s">
        <v>38</v>
      </c>
      <c r="F250" s="15">
        <f>SUMIF(H2:H210,"Nawozy organiczne z zakupu - OBORNIK",G2:G210)</f>
        <v>0</v>
      </c>
      <c r="G250" s="4"/>
    </row>
    <row r="251" spans="1:7" x14ac:dyDescent="0.45">
      <c r="A251" s="4"/>
      <c r="B251" s="62" t="s">
        <v>39</v>
      </c>
      <c r="C251" s="62" t="s">
        <v>39</v>
      </c>
      <c r="D251" s="62" t="s">
        <v>39</v>
      </c>
      <c r="E251" s="62" t="s">
        <v>39</v>
      </c>
      <c r="F251" s="15">
        <f>SUMIF(H2:H210,"Nawozy organiczne z zakupu - GNOJOWICA",G2:G210)</f>
        <v>0</v>
      </c>
      <c r="G251" s="4"/>
    </row>
    <row r="252" spans="1:7" x14ac:dyDescent="0.45">
      <c r="A252" s="4"/>
      <c r="B252" s="62" t="s">
        <v>40</v>
      </c>
      <c r="C252" s="62" t="s">
        <v>40</v>
      </c>
      <c r="D252" s="62" t="s">
        <v>40</v>
      </c>
      <c r="E252" s="62" t="s">
        <v>40</v>
      </c>
      <c r="F252" s="15">
        <f>SUMIF(H2:H210,"Regulatory wzrostu",G2:G210)</f>
        <v>0</v>
      </c>
      <c r="G252" s="4"/>
    </row>
    <row r="253" spans="1:7" x14ac:dyDescent="0.45">
      <c r="A253" s="4"/>
      <c r="B253" s="62" t="s">
        <v>41</v>
      </c>
      <c r="C253" s="62" t="s">
        <v>41</v>
      </c>
      <c r="D253" s="62" t="s">
        <v>41</v>
      </c>
      <c r="E253" s="62" t="s">
        <v>41</v>
      </c>
      <c r="F253" s="15">
        <f>SUMIF(H2:H210,"Defolianty",G2:G210)</f>
        <v>0</v>
      </c>
      <c r="G253" s="4"/>
    </row>
    <row r="254" spans="1:7" x14ac:dyDescent="0.45">
      <c r="A254" s="4"/>
      <c r="B254" s="62" t="s">
        <v>42</v>
      </c>
      <c r="C254" s="62" t="s">
        <v>42</v>
      </c>
      <c r="D254" s="62" t="s">
        <v>42</v>
      </c>
      <c r="E254" s="62" t="s">
        <v>42</v>
      </c>
      <c r="F254" s="15">
        <f>SUMIF(H2:H210,"Pozostałe - koszty bezpośrednie produkcji roslinnej",G2:G210)</f>
        <v>0</v>
      </c>
      <c r="G254" s="4"/>
    </row>
    <row r="255" spans="1:7" x14ac:dyDescent="0.45">
      <c r="A255" s="4"/>
      <c r="B255" s="62" t="s">
        <v>43</v>
      </c>
      <c r="C255" s="62" t="s">
        <v>43</v>
      </c>
      <c r="D255" s="62" t="s">
        <v>43</v>
      </c>
      <c r="E255" s="62" t="s">
        <v>43</v>
      </c>
      <c r="F255" s="15">
        <f>SUMIF(H2:H210,"Pasze treściwe - z zakupu",G2:G210)</f>
        <v>0</v>
      </c>
      <c r="G255" s="4"/>
    </row>
    <row r="256" spans="1:7" x14ac:dyDescent="0.45">
      <c r="A256" s="4"/>
      <c r="B256" s="62" t="s">
        <v>44</v>
      </c>
      <c r="C256" s="62" t="s">
        <v>44</v>
      </c>
      <c r="D256" s="62" t="s">
        <v>44</v>
      </c>
      <c r="E256" s="62" t="s">
        <v>44</v>
      </c>
      <c r="F256" s="15">
        <f>SUMIF(H2:H210,"pasze mineralne i dodatki paszowe",G2:G210)</f>
        <v>0</v>
      </c>
      <c r="G256" s="4"/>
    </row>
    <row r="257" spans="1:7" x14ac:dyDescent="0.45">
      <c r="A257" s="4"/>
      <c r="B257" s="62" t="s">
        <v>45</v>
      </c>
      <c r="C257" s="62" t="s">
        <v>45</v>
      </c>
      <c r="D257" s="62" t="s">
        <v>45</v>
      </c>
      <c r="E257" s="62" t="s">
        <v>45</v>
      </c>
      <c r="F257" s="15">
        <f>SUMIF(H2:H210,"pasze objętościowe - z zakupu",G2:G210)</f>
        <v>0</v>
      </c>
      <c r="G257" s="4"/>
    </row>
    <row r="258" spans="1:7" x14ac:dyDescent="0.45">
      <c r="A258" s="4"/>
      <c r="B258" s="62" t="s">
        <v>46</v>
      </c>
      <c r="C258" s="62" t="s">
        <v>46</v>
      </c>
      <c r="D258" s="62" t="s">
        <v>46</v>
      </c>
      <c r="E258" s="62" t="s">
        <v>46</v>
      </c>
      <c r="F258" s="15">
        <f>SUMIF(H2:H3,"Mleko, przetwory mleczne, mleko w proszku i preparaty mlekozastępcze na pasze z zakupu",G2:G210)</f>
        <v>0</v>
      </c>
      <c r="G258" s="4"/>
    </row>
    <row r="259" spans="1:7" x14ac:dyDescent="0.45">
      <c r="A259" s="4"/>
      <c r="B259" s="62" t="s">
        <v>47</v>
      </c>
      <c r="C259" s="62" t="s">
        <v>47</v>
      </c>
      <c r="D259" s="62" t="s">
        <v>47</v>
      </c>
      <c r="E259" s="62" t="s">
        <v>47</v>
      </c>
      <c r="F259" s="15">
        <f>SUMIF(H2:H210,"Środki do konserwacji pasz",G2:G210)</f>
        <v>0</v>
      </c>
      <c r="G259" s="4"/>
    </row>
    <row r="260" spans="1:7" x14ac:dyDescent="0.45">
      <c r="A260" s="4"/>
      <c r="B260" s="62" t="s">
        <v>48</v>
      </c>
      <c r="C260" s="62" t="s">
        <v>48</v>
      </c>
      <c r="D260" s="62" t="s">
        <v>48</v>
      </c>
      <c r="E260" s="62" t="s">
        <v>48</v>
      </c>
      <c r="F260" s="15">
        <f>SUMIF(H2:H210,"Słomy i inne ściółki",G2:G210)</f>
        <v>0</v>
      </c>
      <c r="G260" s="4"/>
    </row>
    <row r="261" spans="1:7" x14ac:dyDescent="0.45">
      <c r="A261" s="4"/>
      <c r="B261" s="62" t="s">
        <v>49</v>
      </c>
      <c r="C261" s="62" t="s">
        <v>49</v>
      </c>
      <c r="D261" s="62" t="s">
        <v>49</v>
      </c>
      <c r="E261" s="62" t="s">
        <v>49</v>
      </c>
      <c r="F261" s="15">
        <f>SUMIF(H2:H210,"Lekarstwa oraz środki weterynaryjne",G2:G210)</f>
        <v>0</v>
      </c>
      <c r="G261" s="4"/>
    </row>
    <row r="262" spans="1:7" x14ac:dyDescent="0.45">
      <c r="A262" s="4"/>
      <c r="B262" s="62" t="s">
        <v>50</v>
      </c>
      <c r="C262" s="62" t="s">
        <v>50</v>
      </c>
      <c r="D262" s="62" t="s">
        <v>50</v>
      </c>
      <c r="E262" s="62" t="s">
        <v>50</v>
      </c>
      <c r="F262" s="15">
        <f>SUMIF(H2:H210,"Środki czystości i dezynfekujące do produkcji zwierzęcej",G2:G210)</f>
        <v>0</v>
      </c>
      <c r="G262" s="4"/>
    </row>
    <row r="263" spans="1:7" x14ac:dyDescent="0.45">
      <c r="A263" s="4"/>
      <c r="B263" s="62" t="s">
        <v>51</v>
      </c>
      <c r="C263" s="62" t="s">
        <v>51</v>
      </c>
      <c r="D263" s="62" t="s">
        <v>51</v>
      </c>
      <c r="E263" s="62" t="s">
        <v>51</v>
      </c>
      <c r="F263" s="15">
        <f>SUMIF(H2:H210,"Pozostałe - koszty bezpośrednie produkcji zwierzęcej",G2:G210)</f>
        <v>0</v>
      </c>
      <c r="G263" s="4"/>
    </row>
    <row r="264" spans="1:7" x14ac:dyDescent="0.45">
      <c r="A264" s="4"/>
      <c r="B264" s="62" t="s">
        <v>52</v>
      </c>
      <c r="C264" s="62"/>
      <c r="D264" s="62"/>
      <c r="E264" s="62"/>
      <c r="F264" s="15">
        <f>SUMIF(H2:H210,"Zwierzęta do chowu z zakupu",G2:G210)</f>
        <v>0</v>
      </c>
      <c r="G264" s="4"/>
    </row>
  </sheetData>
  <mergeCells count="34">
    <mergeCell ref="B242:E242"/>
    <mergeCell ref="B1:D1"/>
    <mergeCell ref="A216:H216"/>
    <mergeCell ref="F232:G232"/>
    <mergeCell ref="A234:H234"/>
    <mergeCell ref="B235:E235"/>
    <mergeCell ref="B236:E236"/>
    <mergeCell ref="B237:E237"/>
    <mergeCell ref="B238:E238"/>
    <mergeCell ref="B239:E239"/>
    <mergeCell ref="B240:E240"/>
    <mergeCell ref="B241:E241"/>
    <mergeCell ref="B254:E254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61:E261"/>
    <mergeCell ref="B262:E262"/>
    <mergeCell ref="B263:E263"/>
    <mergeCell ref="B264:E264"/>
    <mergeCell ref="B255:E255"/>
    <mergeCell ref="B256:E256"/>
    <mergeCell ref="B257:E257"/>
    <mergeCell ref="B258:E258"/>
    <mergeCell ref="B259:E259"/>
    <mergeCell ref="B260:E260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4" manualBreakCount="4">
    <brk id="54" max="16383" man="1"/>
    <brk id="107" max="16383" man="1"/>
    <brk id="160" max="16383" man="1"/>
    <brk id="213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DANE!$B$6:$B$17</xm:f>
          </x14:formula1>
          <xm:sqref>C2:C213</xm:sqref>
        </x14:dataValidation>
        <x14:dataValidation type="list" allowBlank="1" showInputMessage="1" showErrorMessage="1" xr:uid="{00000000-0002-0000-0B00-000001000000}">
          <x14:formula1>
            <xm:f>DANE!$B$20:$B$47</xm:f>
          </x14:formula1>
          <xm:sqref>H2:H213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B2:C74"/>
  <sheetViews>
    <sheetView zoomScaleNormal="100" workbookViewId="0">
      <selection activeCell="G13" sqref="G13"/>
    </sheetView>
  </sheetViews>
  <sheetFormatPr defaultColWidth="9.1328125" defaultRowHeight="13.5" x14ac:dyDescent="0.35"/>
  <cols>
    <col min="1" max="1" width="9.1328125" style="2"/>
    <col min="2" max="2" width="5.59765625" style="2" customWidth="1"/>
    <col min="3" max="3" width="86.3984375" style="2" customWidth="1"/>
    <col min="4" max="16384" width="9.1328125" style="2"/>
  </cols>
  <sheetData>
    <row r="2" spans="2:3" ht="13.9" thickBot="1" x14ac:dyDescent="0.4"/>
    <row r="3" spans="2:3" ht="34.5" x14ac:dyDescent="0.35">
      <c r="B3" s="70" t="s">
        <v>99</v>
      </c>
      <c r="C3" s="71"/>
    </row>
    <row r="4" spans="2:3" x14ac:dyDescent="0.35">
      <c r="B4" s="31"/>
      <c r="C4" s="32"/>
    </row>
    <row r="5" spans="2:3" ht="27.4" x14ac:dyDescent="0.55000000000000004">
      <c r="B5" s="33" t="s">
        <v>100</v>
      </c>
      <c r="C5" s="34" t="s">
        <v>101</v>
      </c>
    </row>
    <row r="6" spans="2:3" ht="27.4" x14ac:dyDescent="0.55000000000000004">
      <c r="B6" s="33"/>
      <c r="C6" s="34"/>
    </row>
    <row r="7" spans="2:3" ht="40.5" x14ac:dyDescent="0.55000000000000004">
      <c r="B7" s="33" t="s">
        <v>102</v>
      </c>
      <c r="C7" s="34" t="s">
        <v>106</v>
      </c>
    </row>
    <row r="8" spans="2:3" ht="27.4" x14ac:dyDescent="0.55000000000000004">
      <c r="B8" s="33"/>
      <c r="C8" s="34"/>
    </row>
    <row r="9" spans="2:3" ht="40.5" x14ac:dyDescent="0.55000000000000004">
      <c r="B9" s="33" t="s">
        <v>103</v>
      </c>
      <c r="C9" s="34" t="s">
        <v>104</v>
      </c>
    </row>
    <row r="10" spans="2:3" x14ac:dyDescent="0.35">
      <c r="B10" s="31"/>
      <c r="C10" s="32"/>
    </row>
    <row r="11" spans="2:3" ht="15" customHeight="1" x14ac:dyDescent="0.4">
      <c r="B11" s="72" t="s">
        <v>105</v>
      </c>
      <c r="C11" s="73"/>
    </row>
    <row r="12" spans="2:3" x14ac:dyDescent="0.35">
      <c r="B12" s="31"/>
      <c r="C12" s="32"/>
    </row>
    <row r="13" spans="2:3" ht="14.25" x14ac:dyDescent="0.45">
      <c r="B13" s="31"/>
      <c r="C13" s="35" t="s">
        <v>25</v>
      </c>
    </row>
    <row r="14" spans="2:3" ht="14.25" x14ac:dyDescent="0.45">
      <c r="B14" s="31"/>
      <c r="C14" s="35" t="s">
        <v>26</v>
      </c>
    </row>
    <row r="15" spans="2:3" ht="14.25" x14ac:dyDescent="0.45">
      <c r="B15" s="31"/>
      <c r="C15" s="35" t="s">
        <v>27</v>
      </c>
    </row>
    <row r="16" spans="2:3" ht="14.25" x14ac:dyDescent="0.45">
      <c r="B16" s="31"/>
      <c r="C16" s="35" t="s">
        <v>28</v>
      </c>
    </row>
    <row r="17" spans="2:3" ht="14.25" x14ac:dyDescent="0.45">
      <c r="B17" s="31"/>
      <c r="C17" s="35" t="s">
        <v>29</v>
      </c>
    </row>
    <row r="18" spans="2:3" ht="14.25" x14ac:dyDescent="0.45">
      <c r="B18" s="31"/>
      <c r="C18" s="35" t="s">
        <v>30</v>
      </c>
    </row>
    <row r="19" spans="2:3" ht="14.25" x14ac:dyDescent="0.45">
      <c r="B19" s="31"/>
      <c r="C19" s="35" t="s">
        <v>31</v>
      </c>
    </row>
    <row r="20" spans="2:3" ht="14.25" x14ac:dyDescent="0.45">
      <c r="B20" s="31"/>
      <c r="C20" s="35" t="s">
        <v>32</v>
      </c>
    </row>
    <row r="21" spans="2:3" ht="14.25" x14ac:dyDescent="0.45">
      <c r="B21" s="31"/>
      <c r="C21" s="35" t="s">
        <v>33</v>
      </c>
    </row>
    <row r="22" spans="2:3" ht="14.25" x14ac:dyDescent="0.45">
      <c r="B22" s="31"/>
      <c r="C22" s="35" t="s">
        <v>34</v>
      </c>
    </row>
    <row r="23" spans="2:3" ht="14.25" x14ac:dyDescent="0.45">
      <c r="B23" s="31"/>
      <c r="C23" s="35" t="s">
        <v>35</v>
      </c>
    </row>
    <row r="24" spans="2:3" ht="14.25" x14ac:dyDescent="0.45">
      <c r="B24" s="31"/>
      <c r="C24" s="35" t="s">
        <v>36</v>
      </c>
    </row>
    <row r="25" spans="2:3" ht="14.25" x14ac:dyDescent="0.45">
      <c r="B25" s="31"/>
      <c r="C25" s="35" t="s">
        <v>37</v>
      </c>
    </row>
    <row r="26" spans="2:3" ht="14.25" x14ac:dyDescent="0.45">
      <c r="B26" s="31"/>
      <c r="C26" s="35" t="s">
        <v>38</v>
      </c>
    </row>
    <row r="27" spans="2:3" ht="14.25" x14ac:dyDescent="0.45">
      <c r="B27" s="31"/>
      <c r="C27" s="35" t="s">
        <v>39</v>
      </c>
    </row>
    <row r="28" spans="2:3" ht="14.25" x14ac:dyDescent="0.45">
      <c r="B28" s="31"/>
      <c r="C28" s="35" t="s">
        <v>40</v>
      </c>
    </row>
    <row r="29" spans="2:3" ht="14.25" x14ac:dyDescent="0.45">
      <c r="B29" s="31"/>
      <c r="C29" s="35" t="s">
        <v>41</v>
      </c>
    </row>
    <row r="30" spans="2:3" ht="14.25" x14ac:dyDescent="0.45">
      <c r="B30" s="31"/>
      <c r="C30" s="35" t="s">
        <v>42</v>
      </c>
    </row>
    <row r="31" spans="2:3" ht="14.25" x14ac:dyDescent="0.45">
      <c r="B31" s="31"/>
      <c r="C31" s="35" t="s">
        <v>43</v>
      </c>
    </row>
    <row r="32" spans="2:3" ht="14.25" x14ac:dyDescent="0.45">
      <c r="B32" s="31"/>
      <c r="C32" s="35" t="s">
        <v>44</v>
      </c>
    </row>
    <row r="33" spans="2:3" ht="14.25" x14ac:dyDescent="0.45">
      <c r="B33" s="31"/>
      <c r="C33" s="35" t="s">
        <v>45</v>
      </c>
    </row>
    <row r="34" spans="2:3" ht="14.25" x14ac:dyDescent="0.45">
      <c r="B34" s="31"/>
      <c r="C34" s="35" t="s">
        <v>46</v>
      </c>
    </row>
    <row r="35" spans="2:3" ht="14.25" x14ac:dyDescent="0.45">
      <c r="B35" s="31"/>
      <c r="C35" s="35" t="s">
        <v>47</v>
      </c>
    </row>
    <row r="36" spans="2:3" ht="14.25" x14ac:dyDescent="0.45">
      <c r="B36" s="31"/>
      <c r="C36" s="35" t="s">
        <v>48</v>
      </c>
    </row>
    <row r="37" spans="2:3" ht="14.25" x14ac:dyDescent="0.45">
      <c r="B37" s="31"/>
      <c r="C37" s="35" t="s">
        <v>49</v>
      </c>
    </row>
    <row r="38" spans="2:3" ht="14.25" x14ac:dyDescent="0.45">
      <c r="B38" s="31"/>
      <c r="C38" s="35" t="s">
        <v>50</v>
      </c>
    </row>
    <row r="39" spans="2:3" ht="14.25" x14ac:dyDescent="0.45">
      <c r="B39" s="31"/>
      <c r="C39" s="35" t="s">
        <v>51</v>
      </c>
    </row>
    <row r="40" spans="2:3" ht="14.65" thickBot="1" x14ac:dyDescent="0.5">
      <c r="B40" s="36"/>
      <c r="C40" s="37" t="s">
        <v>52</v>
      </c>
    </row>
    <row r="41" spans="2:3" ht="13.9" thickBot="1" x14ac:dyDescent="0.4"/>
    <row r="42" spans="2:3" ht="34.5" x14ac:dyDescent="0.35">
      <c r="B42" s="74" t="s">
        <v>107</v>
      </c>
      <c r="C42" s="75"/>
    </row>
    <row r="43" spans="2:3" x14ac:dyDescent="0.35">
      <c r="B43" s="38"/>
      <c r="C43" s="39"/>
    </row>
    <row r="44" spans="2:3" ht="17.25" x14ac:dyDescent="0.45">
      <c r="B44" s="38"/>
      <c r="C44" s="40" t="s">
        <v>115</v>
      </c>
    </row>
    <row r="45" spans="2:3" ht="17.25" x14ac:dyDescent="0.45">
      <c r="B45" s="38"/>
      <c r="C45" s="40" t="s">
        <v>108</v>
      </c>
    </row>
    <row r="46" spans="2:3" ht="17.25" x14ac:dyDescent="0.45">
      <c r="B46" s="38"/>
      <c r="C46" s="40" t="s">
        <v>109</v>
      </c>
    </row>
    <row r="47" spans="2:3" ht="17.25" x14ac:dyDescent="0.45">
      <c r="B47" s="38"/>
      <c r="C47" s="40" t="s">
        <v>116</v>
      </c>
    </row>
    <row r="48" spans="2:3" ht="17.25" x14ac:dyDescent="0.45">
      <c r="B48" s="38"/>
      <c r="C48" s="40" t="s">
        <v>110</v>
      </c>
    </row>
    <row r="49" spans="2:3" ht="17.25" x14ac:dyDescent="0.45">
      <c r="B49" s="38"/>
      <c r="C49" s="40" t="s">
        <v>111</v>
      </c>
    </row>
    <row r="50" spans="2:3" ht="17.25" x14ac:dyDescent="0.45">
      <c r="B50" s="38"/>
      <c r="C50" s="40" t="s">
        <v>112</v>
      </c>
    </row>
    <row r="51" spans="2:3" ht="17.25" x14ac:dyDescent="0.45">
      <c r="B51" s="38"/>
      <c r="C51" s="40" t="s">
        <v>113</v>
      </c>
    </row>
    <row r="52" spans="2:3" ht="17.25" x14ac:dyDescent="0.45">
      <c r="B52" s="38"/>
      <c r="C52" s="40" t="s">
        <v>114</v>
      </c>
    </row>
    <row r="53" spans="2:3" ht="17.25" x14ac:dyDescent="0.45">
      <c r="B53" s="31"/>
      <c r="C53" s="40" t="s">
        <v>117</v>
      </c>
    </row>
    <row r="54" spans="2:3" ht="17.25" x14ac:dyDescent="0.45">
      <c r="B54" s="31"/>
      <c r="C54" s="41"/>
    </row>
    <row r="55" spans="2:3" ht="17.25" x14ac:dyDescent="0.45">
      <c r="B55" s="31"/>
      <c r="C55" s="41"/>
    </row>
    <row r="56" spans="2:3" ht="17.649999999999999" thickBot="1" x14ac:dyDescent="0.5">
      <c r="B56" s="36"/>
      <c r="C56" s="42"/>
    </row>
    <row r="57" spans="2:3" ht="17.25" x14ac:dyDescent="0.45">
      <c r="C57" s="30"/>
    </row>
    <row r="58" spans="2:3" ht="17.25" x14ac:dyDescent="0.45">
      <c r="C58" s="30"/>
    </row>
    <row r="59" spans="2:3" ht="17.25" x14ac:dyDescent="0.45">
      <c r="C59" s="30"/>
    </row>
    <row r="60" spans="2:3" ht="17.25" x14ac:dyDescent="0.45">
      <c r="C60" s="30"/>
    </row>
    <row r="61" spans="2:3" ht="17.25" x14ac:dyDescent="0.45">
      <c r="C61" s="30"/>
    </row>
    <row r="62" spans="2:3" ht="17.25" x14ac:dyDescent="0.45">
      <c r="C62" s="30"/>
    </row>
    <row r="63" spans="2:3" ht="17.25" x14ac:dyDescent="0.45">
      <c r="C63" s="30"/>
    </row>
    <row r="64" spans="2:3" ht="17.25" x14ac:dyDescent="0.45">
      <c r="C64" s="30"/>
    </row>
    <row r="65" spans="3:3" ht="17.25" x14ac:dyDescent="0.45">
      <c r="C65" s="30"/>
    </row>
    <row r="66" spans="3:3" ht="17.25" x14ac:dyDescent="0.45">
      <c r="C66" s="30"/>
    </row>
    <row r="67" spans="3:3" ht="17.25" x14ac:dyDescent="0.45">
      <c r="C67" s="30"/>
    </row>
    <row r="68" spans="3:3" ht="17.25" x14ac:dyDescent="0.45">
      <c r="C68" s="30"/>
    </row>
    <row r="69" spans="3:3" ht="17.25" x14ac:dyDescent="0.45">
      <c r="C69" s="30"/>
    </row>
    <row r="70" spans="3:3" ht="17.25" x14ac:dyDescent="0.45">
      <c r="C70" s="30"/>
    </row>
    <row r="71" spans="3:3" ht="17.25" x14ac:dyDescent="0.45">
      <c r="C71" s="30"/>
    </row>
    <row r="72" spans="3:3" ht="17.25" x14ac:dyDescent="0.45">
      <c r="C72" s="30"/>
    </row>
    <row r="73" spans="3:3" ht="17.25" x14ac:dyDescent="0.45">
      <c r="C73" s="30"/>
    </row>
    <row r="74" spans="3:3" ht="17.25" x14ac:dyDescent="0.45">
      <c r="C74" s="30"/>
    </row>
  </sheetData>
  <mergeCells count="3">
    <mergeCell ref="B3:C3"/>
    <mergeCell ref="B11:C11"/>
    <mergeCell ref="B42:C42"/>
  </mergeCells>
  <pageMargins left="0.7" right="0.7" top="0.75" bottom="0.75" header="0.3" footer="0.3"/>
  <pageSetup paperSize="9" scale="86" orientation="portrait" r:id="rId1"/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5:B53"/>
  <sheetViews>
    <sheetView topLeftCell="A19" workbookViewId="0">
      <selection activeCell="C21" sqref="C21"/>
    </sheetView>
  </sheetViews>
  <sheetFormatPr defaultRowHeight="14.25" x14ac:dyDescent="0.45"/>
  <cols>
    <col min="2" max="2" width="83.86328125" customWidth="1"/>
  </cols>
  <sheetData>
    <row r="5" spans="2:2" x14ac:dyDescent="0.45">
      <c r="B5" s="8" t="s">
        <v>14</v>
      </c>
    </row>
    <row r="6" spans="2:2" x14ac:dyDescent="0.45">
      <c r="B6" t="s">
        <v>15</v>
      </c>
    </row>
    <row r="7" spans="2:2" x14ac:dyDescent="0.45">
      <c r="B7" t="s">
        <v>16</v>
      </c>
    </row>
    <row r="8" spans="2:2" x14ac:dyDescent="0.45">
      <c r="B8" t="s">
        <v>17</v>
      </c>
    </row>
    <row r="9" spans="2:2" x14ac:dyDescent="0.45">
      <c r="B9" t="s">
        <v>18</v>
      </c>
    </row>
    <row r="10" spans="2:2" x14ac:dyDescent="0.45">
      <c r="B10" t="s">
        <v>3</v>
      </c>
    </row>
    <row r="11" spans="2:2" x14ac:dyDescent="0.45">
      <c r="B11" t="s">
        <v>4</v>
      </c>
    </row>
    <row r="12" spans="2:2" x14ac:dyDescent="0.45">
      <c r="B12" t="s">
        <v>19</v>
      </c>
    </row>
    <row r="13" spans="2:2" x14ac:dyDescent="0.45">
      <c r="B13" t="s">
        <v>20</v>
      </c>
    </row>
    <row r="14" spans="2:2" x14ac:dyDescent="0.45">
      <c r="B14" t="s">
        <v>21</v>
      </c>
    </row>
    <row r="15" spans="2:2" x14ac:dyDescent="0.45">
      <c r="B15" t="s">
        <v>5</v>
      </c>
    </row>
    <row r="16" spans="2:2" x14ac:dyDescent="0.45">
      <c r="B16" t="s">
        <v>22</v>
      </c>
    </row>
    <row r="17" spans="2:2" x14ac:dyDescent="0.45">
      <c r="B17" t="s">
        <v>23</v>
      </c>
    </row>
    <row r="19" spans="2:2" x14ac:dyDescent="0.45">
      <c r="B19" s="8" t="s">
        <v>24</v>
      </c>
    </row>
    <row r="20" spans="2:2" x14ac:dyDescent="0.45">
      <c r="B20" t="s">
        <v>25</v>
      </c>
    </row>
    <row r="21" spans="2:2" x14ac:dyDescent="0.45">
      <c r="B21" t="s">
        <v>122</v>
      </c>
    </row>
    <row r="22" spans="2:2" x14ac:dyDescent="0.45">
      <c r="B22" t="s">
        <v>27</v>
      </c>
    </row>
    <row r="23" spans="2:2" x14ac:dyDescent="0.45">
      <c r="B23" t="s">
        <v>28</v>
      </c>
    </row>
    <row r="24" spans="2:2" x14ac:dyDescent="0.45">
      <c r="B24" t="s">
        <v>29</v>
      </c>
    </row>
    <row r="25" spans="2:2" x14ac:dyDescent="0.45">
      <c r="B25" t="s">
        <v>30</v>
      </c>
    </row>
    <row r="26" spans="2:2" x14ac:dyDescent="0.45">
      <c r="B26" t="s">
        <v>31</v>
      </c>
    </row>
    <row r="27" spans="2:2" x14ac:dyDescent="0.45">
      <c r="B27" t="s">
        <v>32</v>
      </c>
    </row>
    <row r="28" spans="2:2" x14ac:dyDescent="0.45">
      <c r="B28" t="s">
        <v>33</v>
      </c>
    </row>
    <row r="29" spans="2:2" x14ac:dyDescent="0.45">
      <c r="B29" t="s">
        <v>34</v>
      </c>
    </row>
    <row r="30" spans="2:2" x14ac:dyDescent="0.45">
      <c r="B30" t="s">
        <v>35</v>
      </c>
    </row>
    <row r="31" spans="2:2" x14ac:dyDescent="0.45">
      <c r="B31" t="s">
        <v>36</v>
      </c>
    </row>
    <row r="32" spans="2:2" x14ac:dyDescent="0.45">
      <c r="B32" t="s">
        <v>37</v>
      </c>
    </row>
    <row r="33" spans="2:2" x14ac:dyDescent="0.45">
      <c r="B33" t="s">
        <v>38</v>
      </c>
    </row>
    <row r="34" spans="2:2" x14ac:dyDescent="0.45">
      <c r="B34" t="s">
        <v>39</v>
      </c>
    </row>
    <row r="35" spans="2:2" x14ac:dyDescent="0.45">
      <c r="B35" t="s">
        <v>40</v>
      </c>
    </row>
    <row r="36" spans="2:2" x14ac:dyDescent="0.45">
      <c r="B36" t="s">
        <v>41</v>
      </c>
    </row>
    <row r="37" spans="2:2" x14ac:dyDescent="0.45">
      <c r="B37" t="s">
        <v>42</v>
      </c>
    </row>
    <row r="38" spans="2:2" x14ac:dyDescent="0.45">
      <c r="B38" t="s">
        <v>43</v>
      </c>
    </row>
    <row r="39" spans="2:2" x14ac:dyDescent="0.45">
      <c r="B39" t="s">
        <v>44</v>
      </c>
    </row>
    <row r="40" spans="2:2" x14ac:dyDescent="0.45">
      <c r="B40" t="s">
        <v>45</v>
      </c>
    </row>
    <row r="41" spans="2:2" x14ac:dyDescent="0.45">
      <c r="B41" t="s">
        <v>46</v>
      </c>
    </row>
    <row r="42" spans="2:2" x14ac:dyDescent="0.45">
      <c r="B42" t="s">
        <v>47</v>
      </c>
    </row>
    <row r="43" spans="2:2" x14ac:dyDescent="0.45">
      <c r="B43" t="s">
        <v>48</v>
      </c>
    </row>
    <row r="44" spans="2:2" x14ac:dyDescent="0.45">
      <c r="B44" t="s">
        <v>49</v>
      </c>
    </row>
    <row r="45" spans="2:2" x14ac:dyDescent="0.45">
      <c r="B45" t="s">
        <v>50</v>
      </c>
    </row>
    <row r="46" spans="2:2" x14ac:dyDescent="0.45">
      <c r="B46" t="s">
        <v>51</v>
      </c>
    </row>
    <row r="47" spans="2:2" x14ac:dyDescent="0.45">
      <c r="B47" t="s">
        <v>52</v>
      </c>
    </row>
    <row r="49" spans="2:2" x14ac:dyDescent="0.45">
      <c r="B49" s="8" t="s">
        <v>89</v>
      </c>
    </row>
    <row r="50" spans="2:2" x14ac:dyDescent="0.45">
      <c r="B50" t="s">
        <v>90</v>
      </c>
    </row>
    <row r="51" spans="2:2" x14ac:dyDescent="0.45">
      <c r="B51" t="s">
        <v>91</v>
      </c>
    </row>
    <row r="52" spans="2:2" x14ac:dyDescent="0.45">
      <c r="B52" t="s">
        <v>92</v>
      </c>
    </row>
    <row r="53" spans="2:2" x14ac:dyDescent="0.45">
      <c r="B53" t="s">
        <v>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C3:R43"/>
  <sheetViews>
    <sheetView topLeftCell="B22" workbookViewId="0">
      <selection activeCell="E5" sqref="E5:E6"/>
    </sheetView>
  </sheetViews>
  <sheetFormatPr defaultColWidth="9.1328125" defaultRowHeight="13.5" x14ac:dyDescent="0.45"/>
  <cols>
    <col min="1" max="2" width="9.1328125" style="24"/>
    <col min="3" max="3" width="52.73046875" style="24" customWidth="1"/>
    <col min="4" max="15" width="12.73046875" style="25" customWidth="1"/>
    <col min="16" max="18" width="9.1328125" style="25"/>
    <col min="19" max="16384" width="9.1328125" style="24"/>
  </cols>
  <sheetData>
    <row r="3" spans="3:14" ht="29.65" x14ac:dyDescent="0.45">
      <c r="C3" s="56" t="s">
        <v>94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3:14" ht="13.9" thickBot="1" x14ac:dyDescent="0.5"/>
    <row r="5" spans="3:14" ht="13.9" x14ac:dyDescent="0.45">
      <c r="C5" s="58" t="s">
        <v>88</v>
      </c>
      <c r="D5" s="59"/>
      <c r="E5" s="57">
        <v>2016</v>
      </c>
      <c r="F5" s="53">
        <v>2017</v>
      </c>
      <c r="G5" s="53">
        <v>2018</v>
      </c>
      <c r="H5" s="53">
        <v>2019</v>
      </c>
      <c r="I5" s="53">
        <v>2020</v>
      </c>
      <c r="J5" s="53">
        <v>2021</v>
      </c>
      <c r="K5" s="53">
        <v>2022</v>
      </c>
      <c r="L5" s="53">
        <v>2023</v>
      </c>
      <c r="M5" s="53">
        <v>2024</v>
      </c>
      <c r="N5" s="53">
        <v>2025</v>
      </c>
    </row>
    <row r="6" spans="3:14" ht="13.9" x14ac:dyDescent="0.45">
      <c r="C6" s="60" t="s">
        <v>91</v>
      </c>
      <c r="D6" s="61"/>
      <c r="E6" s="57"/>
      <c r="F6" s="54"/>
      <c r="G6" s="54"/>
      <c r="H6" s="54"/>
      <c r="I6" s="54"/>
      <c r="J6" s="54"/>
      <c r="K6" s="54"/>
      <c r="L6" s="54"/>
      <c r="M6" s="54"/>
      <c r="N6" s="54"/>
    </row>
    <row r="7" spans="3:14" x14ac:dyDescent="0.45">
      <c r="C7" s="26" t="s">
        <v>25</v>
      </c>
      <c r="D7" s="28"/>
      <c r="E7" s="27">
        <f>'2016'!F236</f>
        <v>0</v>
      </c>
      <c r="F7" s="27">
        <f>'2017'!F237</f>
        <v>0</v>
      </c>
      <c r="G7" s="27">
        <f>'2018'!F237</f>
        <v>0</v>
      </c>
      <c r="H7" s="27">
        <f>'2019'!F237</f>
        <v>0</v>
      </c>
      <c r="I7" s="27">
        <f>'2020'!F237</f>
        <v>0</v>
      </c>
      <c r="J7" s="27">
        <f>'2021'!F237</f>
        <v>0</v>
      </c>
      <c r="K7" s="27">
        <f>'2022'!F237</f>
        <v>0</v>
      </c>
      <c r="L7" s="27">
        <f>'2023'!F237</f>
        <v>0</v>
      </c>
      <c r="M7" s="27">
        <f>'2024'!F237</f>
        <v>0</v>
      </c>
      <c r="N7" s="27">
        <f>'2025'!F237</f>
        <v>0</v>
      </c>
    </row>
    <row r="8" spans="3:14" x14ac:dyDescent="0.45">
      <c r="C8" s="26" t="s">
        <v>26</v>
      </c>
      <c r="D8" s="28"/>
      <c r="E8" s="27">
        <f>'2016'!F237</f>
        <v>0</v>
      </c>
      <c r="F8" s="27">
        <f>'2017'!F238</f>
        <v>0</v>
      </c>
      <c r="G8" s="27">
        <f>'2018'!F238</f>
        <v>0</v>
      </c>
      <c r="H8" s="27">
        <f>'2019'!F238</f>
        <v>0</v>
      </c>
      <c r="I8" s="27">
        <f>'2020'!F238</f>
        <v>0</v>
      </c>
      <c r="J8" s="27">
        <f>'2021'!F238</f>
        <v>0</v>
      </c>
      <c r="K8" s="27">
        <f>'2022'!F238</f>
        <v>0</v>
      </c>
      <c r="L8" s="27">
        <f>'2023'!F238</f>
        <v>0</v>
      </c>
      <c r="M8" s="27">
        <f>'2024'!F238</f>
        <v>0</v>
      </c>
      <c r="N8" s="27">
        <f>'2025'!F238</f>
        <v>0</v>
      </c>
    </row>
    <row r="9" spans="3:14" x14ac:dyDescent="0.45">
      <c r="C9" s="26" t="s">
        <v>27</v>
      </c>
      <c r="D9" s="28"/>
      <c r="E9" s="27">
        <f>'2016'!F238</f>
        <v>0</v>
      </c>
      <c r="F9" s="27">
        <f>'2017'!F239</f>
        <v>0</v>
      </c>
      <c r="G9" s="27">
        <f>'2018'!F239</f>
        <v>0</v>
      </c>
      <c r="H9" s="27">
        <f>'2019'!F239</f>
        <v>0</v>
      </c>
      <c r="I9" s="27">
        <f>'2020'!F239</f>
        <v>0</v>
      </c>
      <c r="J9" s="27">
        <f>'2021'!F239</f>
        <v>0</v>
      </c>
      <c r="K9" s="27">
        <f>'2022'!F239</f>
        <v>0</v>
      </c>
      <c r="L9" s="27">
        <f>'2023'!F239</f>
        <v>0</v>
      </c>
      <c r="M9" s="27">
        <f>'2024'!F239</f>
        <v>0</v>
      </c>
      <c r="N9" s="27">
        <f>'2025'!F239</f>
        <v>0</v>
      </c>
    </row>
    <row r="10" spans="3:14" x14ac:dyDescent="0.45">
      <c r="C10" s="26" t="s">
        <v>28</v>
      </c>
      <c r="D10" s="28"/>
      <c r="E10" s="27">
        <f>'2016'!F239</f>
        <v>0</v>
      </c>
      <c r="F10" s="27">
        <f>'2017'!F240</f>
        <v>0</v>
      </c>
      <c r="G10" s="27">
        <f>'2018'!F240</f>
        <v>0</v>
      </c>
      <c r="H10" s="27">
        <f>'2019'!F240</f>
        <v>0</v>
      </c>
      <c r="I10" s="27">
        <f>'2020'!F240</f>
        <v>0</v>
      </c>
      <c r="J10" s="27">
        <f>'2021'!F240</f>
        <v>0</v>
      </c>
      <c r="K10" s="27">
        <f>'2022'!F240</f>
        <v>0</v>
      </c>
      <c r="L10" s="27">
        <f>'2023'!F240</f>
        <v>0</v>
      </c>
      <c r="M10" s="27">
        <f>'2024'!F240</f>
        <v>0</v>
      </c>
      <c r="N10" s="27">
        <f>'2025'!F240</f>
        <v>0</v>
      </c>
    </row>
    <row r="11" spans="3:14" x14ac:dyDescent="0.45">
      <c r="C11" s="26" t="s">
        <v>29</v>
      </c>
      <c r="D11" s="28"/>
      <c r="E11" s="27">
        <f>'2016'!F240</f>
        <v>0</v>
      </c>
      <c r="F11" s="27">
        <f>'2017'!F241</f>
        <v>0</v>
      </c>
      <c r="G11" s="27">
        <f>'2018'!F241</f>
        <v>0</v>
      </c>
      <c r="H11" s="27">
        <f>'2019'!F241</f>
        <v>0</v>
      </c>
      <c r="I11" s="27">
        <f>'2020'!F241</f>
        <v>0</v>
      </c>
      <c r="J11" s="27">
        <f>'2021'!F241</f>
        <v>0</v>
      </c>
      <c r="K11" s="27">
        <f>'2022'!F241</f>
        <v>0</v>
      </c>
      <c r="L11" s="27">
        <f>'2023'!F241</f>
        <v>0</v>
      </c>
      <c r="M11" s="27">
        <f>'2024'!F241</f>
        <v>0</v>
      </c>
      <c r="N11" s="27">
        <f>'2025'!F241</f>
        <v>0</v>
      </c>
    </row>
    <row r="12" spans="3:14" x14ac:dyDescent="0.45">
      <c r="C12" s="26" t="s">
        <v>30</v>
      </c>
      <c r="D12" s="28"/>
      <c r="E12" s="27">
        <f>'2016'!F241</f>
        <v>0</v>
      </c>
      <c r="F12" s="27">
        <f>'2017'!F242</f>
        <v>0</v>
      </c>
      <c r="G12" s="27">
        <f>'2018'!F242</f>
        <v>0</v>
      </c>
      <c r="H12" s="27">
        <f>'2019'!F242</f>
        <v>0</v>
      </c>
      <c r="I12" s="27">
        <f>'2020'!F242</f>
        <v>0</v>
      </c>
      <c r="J12" s="27">
        <f>'2021'!F242</f>
        <v>0</v>
      </c>
      <c r="K12" s="27">
        <f>'2022'!F242</f>
        <v>0</v>
      </c>
      <c r="L12" s="27">
        <f>'2023'!F242</f>
        <v>0</v>
      </c>
      <c r="M12" s="27">
        <f>'2024'!F242</f>
        <v>0</v>
      </c>
      <c r="N12" s="27">
        <f>'2025'!F242</f>
        <v>0</v>
      </c>
    </row>
    <row r="13" spans="3:14" x14ac:dyDescent="0.45">
      <c r="C13" s="26" t="s">
        <v>31</v>
      </c>
      <c r="D13" s="28"/>
      <c r="E13" s="27">
        <f>'2016'!F242</f>
        <v>0</v>
      </c>
      <c r="F13" s="27">
        <f>'2017'!F243</f>
        <v>0</v>
      </c>
      <c r="G13" s="27">
        <f>'2018'!F243</f>
        <v>0</v>
      </c>
      <c r="H13" s="27">
        <f>'2019'!F243</f>
        <v>0</v>
      </c>
      <c r="I13" s="27">
        <f>'2020'!F243</f>
        <v>0</v>
      </c>
      <c r="J13" s="27">
        <f>'2021'!F243</f>
        <v>0</v>
      </c>
      <c r="K13" s="27">
        <f>'2022'!F243</f>
        <v>0</v>
      </c>
      <c r="L13" s="27">
        <f>'2023'!F243</f>
        <v>0</v>
      </c>
      <c r="M13" s="27">
        <f>'2024'!F243</f>
        <v>0</v>
      </c>
      <c r="N13" s="27">
        <f>'2025'!F243</f>
        <v>0</v>
      </c>
    </row>
    <row r="14" spans="3:14" x14ac:dyDescent="0.45">
      <c r="C14" s="26" t="s">
        <v>32</v>
      </c>
      <c r="D14" s="28"/>
      <c r="E14" s="27">
        <f>'2016'!F243</f>
        <v>0</v>
      </c>
      <c r="F14" s="27">
        <f>'2017'!F244</f>
        <v>0</v>
      </c>
      <c r="G14" s="27">
        <f>'2018'!F244</f>
        <v>0</v>
      </c>
      <c r="H14" s="27">
        <f>'2019'!F244</f>
        <v>0</v>
      </c>
      <c r="I14" s="27">
        <f>'2020'!F244</f>
        <v>0</v>
      </c>
      <c r="J14" s="27">
        <f>'2021'!F244</f>
        <v>0</v>
      </c>
      <c r="K14" s="27">
        <f>'2022'!F244</f>
        <v>0</v>
      </c>
      <c r="L14" s="27">
        <f>'2023'!F244</f>
        <v>0</v>
      </c>
      <c r="M14" s="27">
        <f>'2024'!F244</f>
        <v>0</v>
      </c>
      <c r="N14" s="27">
        <f>'2025'!F244</f>
        <v>0</v>
      </c>
    </row>
    <row r="15" spans="3:14" x14ac:dyDescent="0.45">
      <c r="C15" s="26" t="s">
        <v>33</v>
      </c>
      <c r="D15" s="28"/>
      <c r="E15" s="27">
        <f>'2016'!F244</f>
        <v>0</v>
      </c>
      <c r="F15" s="27">
        <f>'2017'!F245</f>
        <v>0</v>
      </c>
      <c r="G15" s="27">
        <f>'2018'!F245</f>
        <v>0</v>
      </c>
      <c r="H15" s="27">
        <f>'2019'!F245</f>
        <v>0</v>
      </c>
      <c r="I15" s="27">
        <f>'2020'!F245</f>
        <v>0</v>
      </c>
      <c r="J15" s="27">
        <f>'2021'!F245</f>
        <v>0</v>
      </c>
      <c r="K15" s="27">
        <f>'2022'!F245</f>
        <v>0</v>
      </c>
      <c r="L15" s="27">
        <f>'2023'!F245</f>
        <v>0</v>
      </c>
      <c r="M15" s="27">
        <f>'2024'!F245</f>
        <v>0</v>
      </c>
      <c r="N15" s="27">
        <f>'2025'!F245</f>
        <v>0</v>
      </c>
    </row>
    <row r="16" spans="3:14" x14ac:dyDescent="0.45">
      <c r="C16" s="26" t="s">
        <v>34</v>
      </c>
      <c r="D16" s="28"/>
      <c r="E16" s="27">
        <f>'2016'!F245</f>
        <v>0</v>
      </c>
      <c r="F16" s="27">
        <f>'2017'!F246</f>
        <v>0</v>
      </c>
      <c r="G16" s="27">
        <f>'2018'!F246</f>
        <v>0</v>
      </c>
      <c r="H16" s="27">
        <f>'2019'!F246</f>
        <v>0</v>
      </c>
      <c r="I16" s="27">
        <f>'2020'!F246</f>
        <v>0</v>
      </c>
      <c r="J16" s="27">
        <f>'2021'!F246</f>
        <v>0</v>
      </c>
      <c r="K16" s="27">
        <f>'2022'!F246</f>
        <v>0</v>
      </c>
      <c r="L16" s="27">
        <f>'2023'!F246</f>
        <v>0</v>
      </c>
      <c r="M16" s="27">
        <f>'2024'!F246</f>
        <v>0</v>
      </c>
      <c r="N16" s="27">
        <f>'2025'!F246</f>
        <v>0</v>
      </c>
    </row>
    <row r="17" spans="3:14" x14ac:dyDescent="0.45">
      <c r="C17" s="26" t="s">
        <v>35</v>
      </c>
      <c r="D17" s="28"/>
      <c r="E17" s="27">
        <f>'2016'!F246</f>
        <v>0</v>
      </c>
      <c r="F17" s="27">
        <f>'2017'!F247</f>
        <v>0</v>
      </c>
      <c r="G17" s="27">
        <f>'2018'!F247</f>
        <v>0</v>
      </c>
      <c r="H17" s="27">
        <f>'2019'!F247</f>
        <v>0</v>
      </c>
      <c r="I17" s="27">
        <f>'2020'!F247</f>
        <v>0</v>
      </c>
      <c r="J17" s="27">
        <f>'2021'!F247</f>
        <v>0</v>
      </c>
      <c r="K17" s="27">
        <f>'2022'!F247</f>
        <v>0</v>
      </c>
      <c r="L17" s="27">
        <f>'2023'!F247</f>
        <v>0</v>
      </c>
      <c r="M17" s="27">
        <f>'2024'!F247</f>
        <v>0</v>
      </c>
      <c r="N17" s="27">
        <f>'2025'!F247</f>
        <v>0</v>
      </c>
    </row>
    <row r="18" spans="3:14" x14ac:dyDescent="0.45">
      <c r="C18" s="26" t="s">
        <v>36</v>
      </c>
      <c r="D18" s="28"/>
      <c r="E18" s="27">
        <f>'2016'!F247</f>
        <v>0</v>
      </c>
      <c r="F18" s="27">
        <f>'2017'!F248</f>
        <v>0</v>
      </c>
      <c r="G18" s="27">
        <f>'2018'!F248</f>
        <v>0</v>
      </c>
      <c r="H18" s="27">
        <f>'2019'!F248</f>
        <v>0</v>
      </c>
      <c r="I18" s="27">
        <f>'2020'!F248</f>
        <v>0</v>
      </c>
      <c r="J18" s="27">
        <f>'2021'!F248</f>
        <v>0</v>
      </c>
      <c r="K18" s="27">
        <f>'2022'!F248</f>
        <v>0</v>
      </c>
      <c r="L18" s="27">
        <f>'2023'!F248</f>
        <v>0</v>
      </c>
      <c r="M18" s="27">
        <f>'2024'!F248</f>
        <v>0</v>
      </c>
      <c r="N18" s="27">
        <f>'2025'!F248</f>
        <v>0</v>
      </c>
    </row>
    <row r="19" spans="3:14" x14ac:dyDescent="0.45">
      <c r="C19" s="26" t="s">
        <v>37</v>
      </c>
      <c r="D19" s="28"/>
      <c r="E19" s="27">
        <f>'2016'!F248</f>
        <v>0</v>
      </c>
      <c r="F19" s="27">
        <f>'2017'!F249</f>
        <v>0</v>
      </c>
      <c r="G19" s="27">
        <f>'2018'!F249</f>
        <v>0</v>
      </c>
      <c r="H19" s="27">
        <f>'2019'!F249</f>
        <v>0</v>
      </c>
      <c r="I19" s="27">
        <f>'2020'!F249</f>
        <v>0</v>
      </c>
      <c r="J19" s="27">
        <f>'2021'!F249</f>
        <v>0</v>
      </c>
      <c r="K19" s="27">
        <f>'2022'!F249</f>
        <v>0</v>
      </c>
      <c r="L19" s="27">
        <f>'2023'!F249</f>
        <v>0</v>
      </c>
      <c r="M19" s="27">
        <f>'2024'!F249</f>
        <v>0</v>
      </c>
      <c r="N19" s="27">
        <f>'2025'!F249</f>
        <v>0</v>
      </c>
    </row>
    <row r="20" spans="3:14" x14ac:dyDescent="0.45">
      <c r="C20" s="26" t="s">
        <v>38</v>
      </c>
      <c r="D20" s="28"/>
      <c r="E20" s="27">
        <f>'2016'!F249</f>
        <v>0</v>
      </c>
      <c r="F20" s="27">
        <f>'2017'!F250</f>
        <v>0</v>
      </c>
      <c r="G20" s="27">
        <f>'2018'!F250</f>
        <v>0</v>
      </c>
      <c r="H20" s="27">
        <f>'2019'!F250</f>
        <v>0</v>
      </c>
      <c r="I20" s="27">
        <f>'2020'!F250</f>
        <v>0</v>
      </c>
      <c r="J20" s="27">
        <f>'2021'!F250</f>
        <v>0</v>
      </c>
      <c r="K20" s="27">
        <f>'2022'!F250</f>
        <v>0</v>
      </c>
      <c r="L20" s="27">
        <f>'2023'!F250</f>
        <v>0</v>
      </c>
      <c r="M20" s="27">
        <f>'2024'!F250</f>
        <v>0</v>
      </c>
      <c r="N20" s="27">
        <f>'2025'!F250</f>
        <v>0</v>
      </c>
    </row>
    <row r="21" spans="3:14" x14ac:dyDescent="0.45">
      <c r="C21" s="26" t="s">
        <v>39</v>
      </c>
      <c r="D21" s="28"/>
      <c r="E21" s="27">
        <f>'2016'!F250</f>
        <v>0</v>
      </c>
      <c r="F21" s="27">
        <f>'2017'!F251</f>
        <v>0</v>
      </c>
      <c r="G21" s="27">
        <f>'2018'!F251</f>
        <v>0</v>
      </c>
      <c r="H21" s="27">
        <f>'2019'!F251</f>
        <v>0</v>
      </c>
      <c r="I21" s="27">
        <f>'2020'!F251</f>
        <v>0</v>
      </c>
      <c r="J21" s="27">
        <f>'2021'!F251</f>
        <v>0</v>
      </c>
      <c r="K21" s="27">
        <f>'2022'!F251</f>
        <v>0</v>
      </c>
      <c r="L21" s="27">
        <f>'2023'!F251</f>
        <v>0</v>
      </c>
      <c r="M21" s="27">
        <f>'2024'!F251</f>
        <v>0</v>
      </c>
      <c r="N21" s="27">
        <f>'2025'!F251</f>
        <v>0</v>
      </c>
    </row>
    <row r="22" spans="3:14" x14ac:dyDescent="0.45">
      <c r="C22" s="26" t="s">
        <v>40</v>
      </c>
      <c r="D22" s="28"/>
      <c r="E22" s="27">
        <f>'2016'!F251</f>
        <v>0</v>
      </c>
      <c r="F22" s="27">
        <f>'2017'!F252</f>
        <v>0</v>
      </c>
      <c r="G22" s="27">
        <f>'2018'!F252</f>
        <v>0</v>
      </c>
      <c r="H22" s="27">
        <f>'2019'!F252</f>
        <v>0</v>
      </c>
      <c r="I22" s="27">
        <f>'2020'!F252</f>
        <v>0</v>
      </c>
      <c r="J22" s="27">
        <f>'2021'!F252</f>
        <v>0</v>
      </c>
      <c r="K22" s="27">
        <f>'2022'!F252</f>
        <v>0</v>
      </c>
      <c r="L22" s="27">
        <f>'2023'!F252</f>
        <v>0</v>
      </c>
      <c r="M22" s="27">
        <f>'2024'!F252</f>
        <v>0</v>
      </c>
      <c r="N22" s="27">
        <f>'2025'!F252</f>
        <v>0</v>
      </c>
    </row>
    <row r="23" spans="3:14" x14ac:dyDescent="0.45">
      <c r="C23" s="26" t="s">
        <v>41</v>
      </c>
      <c r="D23" s="28"/>
      <c r="E23" s="27">
        <f>'2016'!F252</f>
        <v>0</v>
      </c>
      <c r="F23" s="27">
        <f>'2017'!F253</f>
        <v>0</v>
      </c>
      <c r="G23" s="27">
        <f>'2018'!F253</f>
        <v>0</v>
      </c>
      <c r="H23" s="27">
        <f>'2019'!F253</f>
        <v>0</v>
      </c>
      <c r="I23" s="27">
        <f>'2020'!F253</f>
        <v>0</v>
      </c>
      <c r="J23" s="27">
        <f>'2021'!F253</f>
        <v>0</v>
      </c>
      <c r="K23" s="27">
        <f>'2022'!F253</f>
        <v>0</v>
      </c>
      <c r="L23" s="27">
        <f>'2023'!F253</f>
        <v>0</v>
      </c>
      <c r="M23" s="27">
        <f>'2024'!F253</f>
        <v>0</v>
      </c>
      <c r="N23" s="27">
        <f>'2025'!F253</f>
        <v>0</v>
      </c>
    </row>
    <row r="24" spans="3:14" x14ac:dyDescent="0.45">
      <c r="C24" s="26" t="s">
        <v>42</v>
      </c>
      <c r="D24" s="28"/>
      <c r="E24" s="27">
        <f>'2016'!F253</f>
        <v>0</v>
      </c>
      <c r="F24" s="27">
        <f>'2017'!F254</f>
        <v>0</v>
      </c>
      <c r="G24" s="27">
        <f>'2018'!F254</f>
        <v>0</v>
      </c>
      <c r="H24" s="27">
        <f>'2019'!F254</f>
        <v>0</v>
      </c>
      <c r="I24" s="27">
        <f>'2020'!F254</f>
        <v>0</v>
      </c>
      <c r="J24" s="27">
        <f>'2021'!F254</f>
        <v>0</v>
      </c>
      <c r="K24" s="27">
        <f>'2022'!F254</f>
        <v>0</v>
      </c>
      <c r="L24" s="27">
        <f>'2023'!F254</f>
        <v>0</v>
      </c>
      <c r="M24" s="27">
        <f>'2024'!F254</f>
        <v>0</v>
      </c>
      <c r="N24" s="27">
        <f>'2025'!F254</f>
        <v>0</v>
      </c>
    </row>
    <row r="25" spans="3:14" x14ac:dyDescent="0.45">
      <c r="C25" s="26" t="s">
        <v>43</v>
      </c>
      <c r="D25" s="28"/>
      <c r="E25" s="27">
        <f>'2016'!F254</f>
        <v>0</v>
      </c>
      <c r="F25" s="27">
        <f>'2017'!F255</f>
        <v>0</v>
      </c>
      <c r="G25" s="27">
        <f>'2018'!F255</f>
        <v>0</v>
      </c>
      <c r="H25" s="27">
        <f>'2019'!F255</f>
        <v>0</v>
      </c>
      <c r="I25" s="27">
        <f>'2020'!F255</f>
        <v>0</v>
      </c>
      <c r="J25" s="27">
        <f>'2021'!F255</f>
        <v>0</v>
      </c>
      <c r="K25" s="27">
        <f>'2022'!F255</f>
        <v>0</v>
      </c>
      <c r="L25" s="27">
        <f>'2023'!F255</f>
        <v>0</v>
      </c>
      <c r="M25" s="27">
        <f>'2024'!F255</f>
        <v>0</v>
      </c>
      <c r="N25" s="27">
        <f>'2025'!F255</f>
        <v>0</v>
      </c>
    </row>
    <row r="26" spans="3:14" x14ac:dyDescent="0.45">
      <c r="C26" s="26" t="s">
        <v>44</v>
      </c>
      <c r="D26" s="28"/>
      <c r="E26" s="27">
        <f>'2016'!F255</f>
        <v>0</v>
      </c>
      <c r="F26" s="27">
        <f>'2017'!F256</f>
        <v>0</v>
      </c>
      <c r="G26" s="27">
        <f>'2018'!F256</f>
        <v>0</v>
      </c>
      <c r="H26" s="27">
        <f>'2019'!F256</f>
        <v>0</v>
      </c>
      <c r="I26" s="27">
        <f>'2020'!F256</f>
        <v>0</v>
      </c>
      <c r="J26" s="27">
        <f>'2021'!F256</f>
        <v>0</v>
      </c>
      <c r="K26" s="27">
        <f>'2022'!F256</f>
        <v>0</v>
      </c>
      <c r="L26" s="27">
        <f>'2023'!F256</f>
        <v>0</v>
      </c>
      <c r="M26" s="27">
        <f>'2024'!F256</f>
        <v>0</v>
      </c>
      <c r="N26" s="27">
        <f>'2025'!F256</f>
        <v>0</v>
      </c>
    </row>
    <row r="27" spans="3:14" x14ac:dyDescent="0.45">
      <c r="C27" s="26" t="s">
        <v>45</v>
      </c>
      <c r="D27" s="28"/>
      <c r="E27" s="27">
        <f>'2016'!F256</f>
        <v>0</v>
      </c>
      <c r="F27" s="27">
        <f>'2017'!F257</f>
        <v>0</v>
      </c>
      <c r="G27" s="27">
        <f>'2018'!F257</f>
        <v>0</v>
      </c>
      <c r="H27" s="27">
        <f>'2019'!F257</f>
        <v>0</v>
      </c>
      <c r="I27" s="27">
        <f>'2020'!F257</f>
        <v>0</v>
      </c>
      <c r="J27" s="27">
        <f>'2021'!F257</f>
        <v>0</v>
      </c>
      <c r="K27" s="27">
        <f>'2022'!F257</f>
        <v>0</v>
      </c>
      <c r="L27" s="27">
        <f>'2023'!F257</f>
        <v>0</v>
      </c>
      <c r="M27" s="27">
        <f>'2024'!F257</f>
        <v>0</v>
      </c>
      <c r="N27" s="27">
        <f>'2025'!F257</f>
        <v>0</v>
      </c>
    </row>
    <row r="28" spans="3:14" ht="27" x14ac:dyDescent="0.45">
      <c r="C28" s="26" t="s">
        <v>46</v>
      </c>
      <c r="D28" s="28"/>
      <c r="E28" s="27">
        <f>'2016'!F257</f>
        <v>0</v>
      </c>
      <c r="F28" s="27">
        <f>'2017'!F258</f>
        <v>0</v>
      </c>
      <c r="G28" s="27">
        <f>'2018'!F258</f>
        <v>0</v>
      </c>
      <c r="H28" s="27">
        <f>'2019'!F258</f>
        <v>0</v>
      </c>
      <c r="I28" s="27">
        <f>'2020'!F258</f>
        <v>0</v>
      </c>
      <c r="J28" s="27">
        <f>'2021'!F258</f>
        <v>0</v>
      </c>
      <c r="K28" s="27">
        <f>'2022'!F258</f>
        <v>0</v>
      </c>
      <c r="L28" s="27">
        <f>'2023'!F258</f>
        <v>0</v>
      </c>
      <c r="M28" s="27">
        <f>'2024'!F258</f>
        <v>0</v>
      </c>
      <c r="N28" s="27">
        <f>'2025'!F258</f>
        <v>0</v>
      </c>
    </row>
    <row r="29" spans="3:14" x14ac:dyDescent="0.45">
      <c r="C29" s="26" t="s">
        <v>47</v>
      </c>
      <c r="D29" s="28"/>
      <c r="E29" s="27">
        <f>'2016'!F258</f>
        <v>0</v>
      </c>
      <c r="F29" s="27">
        <f>'2017'!F259</f>
        <v>0</v>
      </c>
      <c r="G29" s="27">
        <f>'2018'!F259</f>
        <v>0</v>
      </c>
      <c r="H29" s="27">
        <f>'2019'!F259</f>
        <v>0</v>
      </c>
      <c r="I29" s="27">
        <f>'2020'!F259</f>
        <v>0</v>
      </c>
      <c r="J29" s="27">
        <f>'2021'!F259</f>
        <v>0</v>
      </c>
      <c r="K29" s="27">
        <f>'2022'!F259</f>
        <v>0</v>
      </c>
      <c r="L29" s="27">
        <f>'2023'!F259</f>
        <v>0</v>
      </c>
      <c r="M29" s="27">
        <f>'2024'!F259</f>
        <v>0</v>
      </c>
      <c r="N29" s="27">
        <f>'2025'!F259</f>
        <v>0</v>
      </c>
    </row>
    <row r="30" spans="3:14" x14ac:dyDescent="0.45">
      <c r="C30" s="26" t="s">
        <v>48</v>
      </c>
      <c r="D30" s="28"/>
      <c r="E30" s="27">
        <f>'2016'!F259</f>
        <v>0</v>
      </c>
      <c r="F30" s="27">
        <f>'2017'!F260</f>
        <v>0</v>
      </c>
      <c r="G30" s="27">
        <f>'2018'!F260</f>
        <v>0</v>
      </c>
      <c r="H30" s="27">
        <f>'2019'!F260</f>
        <v>0</v>
      </c>
      <c r="I30" s="27">
        <f>'2020'!F260</f>
        <v>0</v>
      </c>
      <c r="J30" s="27">
        <f>'2021'!F260</f>
        <v>0</v>
      </c>
      <c r="K30" s="27">
        <f>'2022'!F260</f>
        <v>0</v>
      </c>
      <c r="L30" s="27">
        <f>'2023'!F260</f>
        <v>0</v>
      </c>
      <c r="M30" s="27">
        <f>'2024'!F260</f>
        <v>0</v>
      </c>
      <c r="N30" s="27">
        <f>'2025'!F260</f>
        <v>0</v>
      </c>
    </row>
    <row r="31" spans="3:14" x14ac:dyDescent="0.45">
      <c r="C31" s="26" t="s">
        <v>49</v>
      </c>
      <c r="D31" s="28"/>
      <c r="E31" s="27">
        <f>'2016'!F260</f>
        <v>0</v>
      </c>
      <c r="F31" s="27">
        <f>'2017'!F261</f>
        <v>0</v>
      </c>
      <c r="G31" s="27">
        <f>'2018'!F261</f>
        <v>0</v>
      </c>
      <c r="H31" s="27">
        <f>'2019'!F261</f>
        <v>0</v>
      </c>
      <c r="I31" s="27">
        <f>'2020'!F261</f>
        <v>0</v>
      </c>
      <c r="J31" s="27">
        <f>'2021'!F261</f>
        <v>0</v>
      </c>
      <c r="K31" s="27">
        <f>'2022'!F261</f>
        <v>0</v>
      </c>
      <c r="L31" s="27">
        <f>'2023'!F261</f>
        <v>0</v>
      </c>
      <c r="M31" s="27">
        <f>'2024'!F261</f>
        <v>0</v>
      </c>
      <c r="N31" s="27">
        <f>'2025'!F261</f>
        <v>0</v>
      </c>
    </row>
    <row r="32" spans="3:14" x14ac:dyDescent="0.45">
      <c r="C32" s="26" t="s">
        <v>50</v>
      </c>
      <c r="D32" s="28"/>
      <c r="E32" s="27">
        <f>'2016'!F261</f>
        <v>0</v>
      </c>
      <c r="F32" s="27">
        <f>'2017'!F262</f>
        <v>0</v>
      </c>
      <c r="G32" s="27">
        <f>'2018'!F262</f>
        <v>0</v>
      </c>
      <c r="H32" s="27">
        <f>'2019'!F262</f>
        <v>0</v>
      </c>
      <c r="I32" s="27">
        <f>'2020'!F262</f>
        <v>0</v>
      </c>
      <c r="J32" s="27">
        <f>'2021'!F262</f>
        <v>0</v>
      </c>
      <c r="K32" s="27">
        <f>'2022'!F262</f>
        <v>0</v>
      </c>
      <c r="L32" s="27">
        <f>'2023'!F262</f>
        <v>0</v>
      </c>
      <c r="M32" s="27">
        <f>'2024'!F262</f>
        <v>0</v>
      </c>
      <c r="N32" s="27">
        <f>'2025'!F262</f>
        <v>0</v>
      </c>
    </row>
    <row r="33" spans="3:14" x14ac:dyDescent="0.45">
      <c r="C33" s="26" t="s">
        <v>51</v>
      </c>
      <c r="D33" s="28"/>
      <c r="E33" s="27">
        <f>'2016'!F262</f>
        <v>0</v>
      </c>
      <c r="F33" s="27">
        <f>'2017'!F263</f>
        <v>0</v>
      </c>
      <c r="G33" s="27">
        <f>'2018'!F263</f>
        <v>0</v>
      </c>
      <c r="H33" s="27">
        <f>'2019'!F263</f>
        <v>0</v>
      </c>
      <c r="I33" s="27">
        <f>'2020'!F263</f>
        <v>0</v>
      </c>
      <c r="J33" s="27">
        <f>'2021'!F263</f>
        <v>0</v>
      </c>
      <c r="K33" s="27">
        <f>'2022'!F263</f>
        <v>0</v>
      </c>
      <c r="L33" s="27">
        <f>'2023'!F263</f>
        <v>0</v>
      </c>
      <c r="M33" s="27">
        <f>'2024'!F263</f>
        <v>0</v>
      </c>
      <c r="N33" s="27">
        <f>'2025'!F263</f>
        <v>0</v>
      </c>
    </row>
    <row r="34" spans="3:14" x14ac:dyDescent="0.45">
      <c r="C34" s="26" t="s">
        <v>52</v>
      </c>
      <c r="D34" s="28"/>
      <c r="E34" s="27">
        <f>'2016'!F263</f>
        <v>0</v>
      </c>
      <c r="F34" s="27">
        <f>'2017'!F264</f>
        <v>0</v>
      </c>
      <c r="G34" s="27">
        <f>'2018'!F264</f>
        <v>0</v>
      </c>
      <c r="H34" s="27">
        <f>'2019'!F264</f>
        <v>0</v>
      </c>
      <c r="I34" s="27">
        <f>'2020'!F264</f>
        <v>0</v>
      </c>
      <c r="J34" s="27">
        <f>'2021'!F264</f>
        <v>0</v>
      </c>
      <c r="K34" s="27">
        <f>'2022'!F264</f>
        <v>0</v>
      </c>
      <c r="L34" s="27">
        <f>'2023'!F264</f>
        <v>0</v>
      </c>
      <c r="M34" s="27">
        <f>'2024'!F264</f>
        <v>0</v>
      </c>
      <c r="N34" s="27">
        <f>'2025'!F264</f>
        <v>0</v>
      </c>
    </row>
    <row r="37" spans="3:14" ht="29.65" x14ac:dyDescent="0.45">
      <c r="C37" s="56" t="s">
        <v>95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9" spans="3:14" ht="15" customHeight="1" x14ac:dyDescent="0.45">
      <c r="C39" s="55" t="s">
        <v>96</v>
      </c>
      <c r="D39" s="55"/>
      <c r="E39" s="57">
        <v>2016</v>
      </c>
      <c r="F39" s="53">
        <v>2017</v>
      </c>
      <c r="G39" s="53">
        <v>2018</v>
      </c>
      <c r="H39" s="53">
        <v>2019</v>
      </c>
      <c r="I39" s="53">
        <v>2020</v>
      </c>
      <c r="J39" s="53">
        <v>2021</v>
      </c>
      <c r="K39" s="53">
        <v>2022</v>
      </c>
      <c r="L39" s="53">
        <v>2023</v>
      </c>
      <c r="M39" s="53">
        <v>2024</v>
      </c>
      <c r="N39" s="53">
        <v>2025</v>
      </c>
    </row>
    <row r="40" spans="3:14" ht="15" customHeight="1" x14ac:dyDescent="0.45">
      <c r="C40" s="55"/>
      <c r="D40" s="55"/>
      <c r="E40" s="57"/>
      <c r="F40" s="54"/>
      <c r="G40" s="54"/>
      <c r="H40" s="54"/>
      <c r="I40" s="54"/>
      <c r="J40" s="54"/>
      <c r="K40" s="54"/>
      <c r="L40" s="54"/>
      <c r="M40" s="54"/>
      <c r="N40" s="54"/>
    </row>
    <row r="41" spans="3:14" x14ac:dyDescent="0.45">
      <c r="C41" s="52" t="s">
        <v>7</v>
      </c>
      <c r="D41" s="52"/>
      <c r="E41" s="27">
        <f>'2016'!F230</f>
        <v>0</v>
      </c>
      <c r="F41" s="27">
        <f>'2017'!F231</f>
        <v>0</v>
      </c>
      <c r="G41" s="27">
        <f>'2018'!F231</f>
        <v>0</v>
      </c>
      <c r="H41" s="27">
        <f>'2019'!F231</f>
        <v>0</v>
      </c>
      <c r="I41" s="27">
        <f>'2020'!F231</f>
        <v>0</v>
      </c>
      <c r="J41" s="27">
        <f>'2021'!F231</f>
        <v>0</v>
      </c>
      <c r="K41" s="27">
        <f>'2022'!F231</f>
        <v>0</v>
      </c>
      <c r="L41" s="27">
        <f>'2023'!F231</f>
        <v>0</v>
      </c>
      <c r="M41" s="27">
        <f>'2024'!F231</f>
        <v>0</v>
      </c>
      <c r="N41" s="27">
        <f>'2025'!F231</f>
        <v>0</v>
      </c>
    </row>
    <row r="42" spans="3:14" x14ac:dyDescent="0.45">
      <c r="C42" s="52" t="s">
        <v>97</v>
      </c>
      <c r="D42" s="52"/>
      <c r="E42" s="27">
        <f>SUM(E7:E34)</f>
        <v>0</v>
      </c>
      <c r="F42" s="27">
        <f t="shared" ref="F42:N42" si="0">SUM(F7:F34)</f>
        <v>0</v>
      </c>
      <c r="G42" s="27">
        <f t="shared" si="0"/>
        <v>0</v>
      </c>
      <c r="H42" s="27">
        <f t="shared" si="0"/>
        <v>0</v>
      </c>
      <c r="I42" s="27">
        <f t="shared" si="0"/>
        <v>0</v>
      </c>
      <c r="J42" s="27">
        <f t="shared" si="0"/>
        <v>0</v>
      </c>
      <c r="K42" s="27">
        <f t="shared" si="0"/>
        <v>0</v>
      </c>
      <c r="L42" s="27">
        <f t="shared" si="0"/>
        <v>0</v>
      </c>
      <c r="M42" s="27">
        <f t="shared" si="0"/>
        <v>0</v>
      </c>
      <c r="N42" s="27">
        <f t="shared" si="0"/>
        <v>0</v>
      </c>
    </row>
    <row r="43" spans="3:14" x14ac:dyDescent="0.45">
      <c r="C43" s="52" t="s">
        <v>98</v>
      </c>
      <c r="D43" s="52"/>
      <c r="E43" s="27">
        <f>E41-E42</f>
        <v>0</v>
      </c>
      <c r="F43" s="27">
        <f t="shared" ref="F43:N43" si="1">F41-F42</f>
        <v>0</v>
      </c>
      <c r="G43" s="27">
        <f t="shared" si="1"/>
        <v>0</v>
      </c>
      <c r="H43" s="27">
        <f t="shared" si="1"/>
        <v>0</v>
      </c>
      <c r="I43" s="27">
        <f t="shared" si="1"/>
        <v>0</v>
      </c>
      <c r="J43" s="27">
        <f t="shared" si="1"/>
        <v>0</v>
      </c>
      <c r="K43" s="27">
        <f t="shared" si="1"/>
        <v>0</v>
      </c>
      <c r="L43" s="27">
        <f t="shared" si="1"/>
        <v>0</v>
      </c>
      <c r="M43" s="27">
        <f t="shared" si="1"/>
        <v>0</v>
      </c>
      <c r="N43" s="27">
        <f t="shared" si="1"/>
        <v>0</v>
      </c>
    </row>
  </sheetData>
  <mergeCells count="28">
    <mergeCell ref="C6:D6"/>
    <mergeCell ref="E5:E6"/>
    <mergeCell ref="F5:F6"/>
    <mergeCell ref="G5:G6"/>
    <mergeCell ref="H5:H6"/>
    <mergeCell ref="C3:N3"/>
    <mergeCell ref="C37:N37"/>
    <mergeCell ref="E39:E40"/>
    <mergeCell ref="F39:F40"/>
    <mergeCell ref="G39:G40"/>
    <mergeCell ref="H39:H40"/>
    <mergeCell ref="I39:I40"/>
    <mergeCell ref="J39:J40"/>
    <mergeCell ref="K39:K40"/>
    <mergeCell ref="I5:I6"/>
    <mergeCell ref="J5:J6"/>
    <mergeCell ref="K5:K6"/>
    <mergeCell ref="L5:L6"/>
    <mergeCell ref="M5:M6"/>
    <mergeCell ref="N5:N6"/>
    <mergeCell ref="C5:D5"/>
    <mergeCell ref="C43:D43"/>
    <mergeCell ref="L39:L40"/>
    <mergeCell ref="M39:M40"/>
    <mergeCell ref="N39:N40"/>
    <mergeCell ref="C39:D40"/>
    <mergeCell ref="C41:D41"/>
    <mergeCell ref="C42:D4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DANE!$B$50:$B$53</xm:f>
          </x14:formula1>
          <xm:sqref>C6:D6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J263"/>
  <sheetViews>
    <sheetView view="pageBreakPreview" zoomScaleNormal="100" zoomScaleSheetLayoutView="100" workbookViewId="0">
      <pane ySplit="1" topLeftCell="A2" activePane="bottomLeft" state="frozen"/>
      <selection pane="bottomLeft" activeCell="B2" sqref="B2"/>
    </sheetView>
  </sheetViews>
  <sheetFormatPr defaultColWidth="9.1328125" defaultRowHeight="13.5" x14ac:dyDescent="0.45"/>
  <cols>
    <col min="1" max="1" width="9.1328125" style="10"/>
    <col min="2" max="2" width="7.265625" style="10" customWidth="1"/>
    <col min="3" max="3" width="16.59765625" style="4" customWidth="1"/>
    <col min="4" max="4" width="9.1328125" style="17"/>
    <col min="5" max="5" width="31.86328125" style="13" customWidth="1"/>
    <col min="6" max="6" width="19.3984375" style="16" customWidth="1"/>
    <col min="7" max="7" width="21.1328125" style="16" customWidth="1"/>
    <col min="8" max="8" width="82.73046875" style="4" customWidth="1"/>
    <col min="9" max="16384" width="9.1328125" style="4"/>
  </cols>
  <sheetData>
    <row r="1" spans="1:10" ht="54.75" x14ac:dyDescent="0.45">
      <c r="A1" s="6" t="s">
        <v>6</v>
      </c>
      <c r="B1" s="63" t="s">
        <v>11</v>
      </c>
      <c r="C1" s="63"/>
      <c r="D1" s="63"/>
      <c r="E1" s="11" t="s">
        <v>10</v>
      </c>
      <c r="F1" s="14" t="s">
        <v>12</v>
      </c>
      <c r="G1" s="14" t="s">
        <v>13</v>
      </c>
      <c r="H1" s="6" t="s">
        <v>9</v>
      </c>
      <c r="I1" s="3"/>
      <c r="J1" s="3"/>
    </row>
    <row r="2" spans="1:10" x14ac:dyDescent="0.45">
      <c r="A2" s="9">
        <v>1</v>
      </c>
      <c r="B2" s="9"/>
      <c r="C2" s="5"/>
      <c r="D2" s="29"/>
      <c r="E2" s="12"/>
      <c r="F2" s="15"/>
      <c r="G2" s="15"/>
      <c r="H2" s="5"/>
    </row>
    <row r="3" spans="1:10" x14ac:dyDescent="0.45">
      <c r="A3" s="9">
        <f>A2+1</f>
        <v>2</v>
      </c>
      <c r="B3" s="9"/>
      <c r="C3" s="5"/>
      <c r="D3" s="29"/>
      <c r="E3" s="12"/>
      <c r="F3" s="15"/>
      <c r="G3" s="15"/>
      <c r="H3" s="5"/>
    </row>
    <row r="4" spans="1:10" x14ac:dyDescent="0.45">
      <c r="A4" s="9">
        <f t="shared" ref="A4:A70" si="0">A3+1</f>
        <v>3</v>
      </c>
      <c r="B4" s="9"/>
      <c r="C4" s="5"/>
      <c r="D4" s="29"/>
      <c r="E4" s="12"/>
      <c r="F4" s="15"/>
      <c r="G4" s="15"/>
      <c r="H4" s="5"/>
    </row>
    <row r="5" spans="1:10" x14ac:dyDescent="0.45">
      <c r="A5" s="9">
        <f t="shared" si="0"/>
        <v>4</v>
      </c>
      <c r="B5" s="9"/>
      <c r="C5" s="5"/>
      <c r="D5" s="29"/>
      <c r="E5" s="12"/>
      <c r="F5" s="15"/>
      <c r="G5" s="15"/>
      <c r="H5" s="5"/>
    </row>
    <row r="6" spans="1:10" x14ac:dyDescent="0.45">
      <c r="A6" s="9">
        <f t="shared" si="0"/>
        <v>5</v>
      </c>
      <c r="B6" s="9"/>
      <c r="C6" s="5"/>
      <c r="D6" s="29"/>
      <c r="E6" s="12"/>
      <c r="F6" s="15"/>
      <c r="G6" s="15"/>
      <c r="H6" s="5"/>
    </row>
    <row r="7" spans="1:10" x14ac:dyDescent="0.45">
      <c r="A7" s="9">
        <f t="shared" si="0"/>
        <v>6</v>
      </c>
      <c r="B7" s="9"/>
      <c r="C7" s="5"/>
      <c r="D7" s="29"/>
      <c r="E7" s="12"/>
      <c r="F7" s="15"/>
      <c r="G7" s="15"/>
      <c r="H7" s="5"/>
    </row>
    <row r="8" spans="1:10" x14ac:dyDescent="0.45">
      <c r="A8" s="9">
        <f t="shared" si="0"/>
        <v>7</v>
      </c>
      <c r="B8" s="9"/>
      <c r="C8" s="5"/>
      <c r="D8" s="29"/>
      <c r="E8" s="12"/>
      <c r="F8" s="15"/>
      <c r="G8" s="15"/>
      <c r="H8" s="5"/>
    </row>
    <row r="9" spans="1:10" x14ac:dyDescent="0.45">
      <c r="A9" s="9">
        <f t="shared" si="0"/>
        <v>8</v>
      </c>
      <c r="B9" s="9"/>
      <c r="C9" s="5"/>
      <c r="D9" s="29"/>
      <c r="E9" s="12"/>
      <c r="F9" s="15"/>
      <c r="G9" s="15"/>
      <c r="H9" s="5"/>
    </row>
    <row r="10" spans="1:10" x14ac:dyDescent="0.45">
      <c r="A10" s="9">
        <f t="shared" si="0"/>
        <v>9</v>
      </c>
      <c r="B10" s="9"/>
      <c r="C10" s="5"/>
      <c r="D10" s="29"/>
      <c r="E10" s="12"/>
      <c r="F10" s="15"/>
      <c r="G10" s="15"/>
      <c r="H10" s="5"/>
    </row>
    <row r="11" spans="1:10" x14ac:dyDescent="0.45">
      <c r="A11" s="9">
        <f t="shared" si="0"/>
        <v>10</v>
      </c>
      <c r="B11" s="9"/>
      <c r="C11" s="5"/>
      <c r="D11" s="29"/>
      <c r="E11" s="12"/>
      <c r="F11" s="15"/>
      <c r="G11" s="15"/>
      <c r="H11" s="5"/>
    </row>
    <row r="12" spans="1:10" x14ac:dyDescent="0.45">
      <c r="A12" s="9">
        <f t="shared" si="0"/>
        <v>11</v>
      </c>
      <c r="B12" s="9"/>
      <c r="C12" s="5"/>
      <c r="D12" s="29"/>
      <c r="E12" s="12"/>
      <c r="F12" s="15"/>
      <c r="G12" s="15"/>
      <c r="H12" s="5"/>
    </row>
    <row r="13" spans="1:10" x14ac:dyDescent="0.45">
      <c r="A13" s="9">
        <f t="shared" si="0"/>
        <v>12</v>
      </c>
      <c r="B13" s="9"/>
      <c r="C13" s="5"/>
      <c r="D13" s="29"/>
      <c r="E13" s="12"/>
      <c r="F13" s="15"/>
      <c r="G13" s="15"/>
      <c r="H13" s="5"/>
    </row>
    <row r="14" spans="1:10" x14ac:dyDescent="0.45">
      <c r="A14" s="9">
        <f t="shared" si="0"/>
        <v>13</v>
      </c>
      <c r="B14" s="9"/>
      <c r="C14" s="5"/>
      <c r="D14" s="29"/>
      <c r="E14" s="12"/>
      <c r="F14" s="15"/>
      <c r="G14" s="15"/>
      <c r="H14" s="5"/>
    </row>
    <row r="15" spans="1:10" x14ac:dyDescent="0.45">
      <c r="A15" s="9">
        <f t="shared" si="0"/>
        <v>14</v>
      </c>
      <c r="B15" s="9"/>
      <c r="C15" s="5"/>
      <c r="D15" s="29"/>
      <c r="E15" s="12"/>
      <c r="F15" s="15"/>
      <c r="G15" s="15"/>
      <c r="H15" s="5"/>
    </row>
    <row r="16" spans="1:10" x14ac:dyDescent="0.45">
      <c r="A16" s="9">
        <f t="shared" si="0"/>
        <v>15</v>
      </c>
      <c r="B16" s="9"/>
      <c r="C16" s="5"/>
      <c r="D16" s="29"/>
      <c r="E16" s="12"/>
      <c r="F16" s="15"/>
      <c r="G16" s="15"/>
      <c r="H16" s="5"/>
    </row>
    <row r="17" spans="1:8" x14ac:dyDescent="0.45">
      <c r="A17" s="9">
        <f t="shared" si="0"/>
        <v>16</v>
      </c>
      <c r="B17" s="9"/>
      <c r="C17" s="5"/>
      <c r="D17" s="29"/>
      <c r="E17" s="12"/>
      <c r="F17" s="15"/>
      <c r="G17" s="15"/>
      <c r="H17" s="5"/>
    </row>
    <row r="18" spans="1:8" x14ac:dyDescent="0.45">
      <c r="A18" s="9">
        <f t="shared" si="0"/>
        <v>17</v>
      </c>
      <c r="B18" s="9"/>
      <c r="C18" s="5"/>
      <c r="D18" s="29"/>
      <c r="E18" s="12"/>
      <c r="F18" s="15"/>
      <c r="G18" s="15"/>
      <c r="H18" s="5"/>
    </row>
    <row r="19" spans="1:8" x14ac:dyDescent="0.45">
      <c r="A19" s="9">
        <f t="shared" si="0"/>
        <v>18</v>
      </c>
      <c r="B19" s="9"/>
      <c r="C19" s="5"/>
      <c r="D19" s="29"/>
      <c r="E19" s="12"/>
      <c r="F19" s="15"/>
      <c r="G19" s="15"/>
      <c r="H19" s="5"/>
    </row>
    <row r="20" spans="1:8" x14ac:dyDescent="0.45">
      <c r="A20" s="9">
        <f t="shared" si="0"/>
        <v>19</v>
      </c>
      <c r="B20" s="9"/>
      <c r="C20" s="5"/>
      <c r="D20" s="29"/>
      <c r="E20" s="12"/>
      <c r="F20" s="15"/>
      <c r="G20" s="15"/>
      <c r="H20" s="5"/>
    </row>
    <row r="21" spans="1:8" x14ac:dyDescent="0.45">
      <c r="A21" s="9">
        <f t="shared" si="0"/>
        <v>20</v>
      </c>
      <c r="B21" s="9"/>
      <c r="C21" s="5"/>
      <c r="D21" s="29"/>
      <c r="E21" s="12"/>
      <c r="F21" s="15"/>
      <c r="G21" s="15"/>
      <c r="H21" s="5"/>
    </row>
    <row r="22" spans="1:8" x14ac:dyDescent="0.45">
      <c r="A22" s="9">
        <f t="shared" si="0"/>
        <v>21</v>
      </c>
      <c r="B22" s="9"/>
      <c r="C22" s="5"/>
      <c r="D22" s="29"/>
      <c r="E22" s="12"/>
      <c r="F22" s="15"/>
      <c r="G22" s="15"/>
      <c r="H22" s="5"/>
    </row>
    <row r="23" spans="1:8" x14ac:dyDescent="0.45">
      <c r="A23" s="9">
        <f t="shared" si="0"/>
        <v>22</v>
      </c>
      <c r="B23" s="9"/>
      <c r="C23" s="5"/>
      <c r="D23" s="29"/>
      <c r="E23" s="12"/>
      <c r="F23" s="15"/>
      <c r="G23" s="15"/>
      <c r="H23" s="5"/>
    </row>
    <row r="24" spans="1:8" x14ac:dyDescent="0.45">
      <c r="A24" s="9">
        <f t="shared" si="0"/>
        <v>23</v>
      </c>
      <c r="B24" s="9"/>
      <c r="C24" s="5"/>
      <c r="D24" s="29"/>
      <c r="E24" s="12"/>
      <c r="F24" s="15"/>
      <c r="G24" s="15"/>
      <c r="H24" s="5"/>
    </row>
    <row r="25" spans="1:8" x14ac:dyDescent="0.45">
      <c r="A25" s="9">
        <f t="shared" si="0"/>
        <v>24</v>
      </c>
      <c r="B25" s="9"/>
      <c r="C25" s="5"/>
      <c r="D25" s="29"/>
      <c r="E25" s="12"/>
      <c r="F25" s="15"/>
      <c r="G25" s="15"/>
      <c r="H25" s="5"/>
    </row>
    <row r="26" spans="1:8" x14ac:dyDescent="0.45">
      <c r="A26" s="9">
        <f t="shared" si="0"/>
        <v>25</v>
      </c>
      <c r="B26" s="9"/>
      <c r="C26" s="5"/>
      <c r="D26" s="29"/>
      <c r="E26" s="12"/>
      <c r="F26" s="15"/>
      <c r="G26" s="15"/>
      <c r="H26" s="5"/>
    </row>
    <row r="27" spans="1:8" x14ac:dyDescent="0.45">
      <c r="A27" s="9">
        <f t="shared" si="0"/>
        <v>26</v>
      </c>
      <c r="B27" s="9"/>
      <c r="C27" s="5"/>
      <c r="D27" s="29"/>
      <c r="E27" s="12"/>
      <c r="F27" s="15"/>
      <c r="G27" s="15"/>
      <c r="H27" s="5"/>
    </row>
    <row r="28" spans="1:8" x14ac:dyDescent="0.45">
      <c r="A28" s="9">
        <f t="shared" si="0"/>
        <v>27</v>
      </c>
      <c r="B28" s="9"/>
      <c r="C28" s="5"/>
      <c r="D28" s="29"/>
      <c r="E28" s="12"/>
      <c r="F28" s="15"/>
      <c r="G28" s="15"/>
      <c r="H28" s="5"/>
    </row>
    <row r="29" spans="1:8" x14ac:dyDescent="0.45">
      <c r="A29" s="9">
        <f t="shared" si="0"/>
        <v>28</v>
      </c>
      <c r="B29" s="9"/>
      <c r="C29" s="5"/>
      <c r="D29" s="29"/>
      <c r="E29" s="12"/>
      <c r="F29" s="15"/>
      <c r="G29" s="15"/>
      <c r="H29" s="5"/>
    </row>
    <row r="30" spans="1:8" x14ac:dyDescent="0.45">
      <c r="A30" s="9">
        <f t="shared" si="0"/>
        <v>29</v>
      </c>
      <c r="B30" s="9"/>
      <c r="C30" s="5"/>
      <c r="D30" s="29"/>
      <c r="E30" s="12"/>
      <c r="F30" s="15"/>
      <c r="G30" s="15"/>
      <c r="H30" s="5"/>
    </row>
    <row r="31" spans="1:8" x14ac:dyDescent="0.45">
      <c r="A31" s="9">
        <f t="shared" si="0"/>
        <v>30</v>
      </c>
      <c r="B31" s="9"/>
      <c r="C31" s="5"/>
      <c r="D31" s="29"/>
      <c r="E31" s="12"/>
      <c r="F31" s="15"/>
      <c r="G31" s="15"/>
      <c r="H31" s="5"/>
    </row>
    <row r="32" spans="1:8" x14ac:dyDescent="0.45">
      <c r="A32" s="9">
        <f t="shared" si="0"/>
        <v>31</v>
      </c>
      <c r="B32" s="9"/>
      <c r="C32" s="5"/>
      <c r="D32" s="29"/>
      <c r="E32" s="12"/>
      <c r="F32" s="15"/>
      <c r="G32" s="15"/>
      <c r="H32" s="5"/>
    </row>
    <row r="33" spans="1:8" x14ac:dyDescent="0.45">
      <c r="A33" s="9">
        <f t="shared" si="0"/>
        <v>32</v>
      </c>
      <c r="B33" s="9"/>
      <c r="C33" s="5"/>
      <c r="D33" s="29"/>
      <c r="E33" s="12"/>
      <c r="F33" s="15"/>
      <c r="G33" s="15"/>
      <c r="H33" s="5"/>
    </row>
    <row r="34" spans="1:8" x14ac:dyDescent="0.45">
      <c r="A34" s="9">
        <f t="shared" si="0"/>
        <v>33</v>
      </c>
      <c r="B34" s="9"/>
      <c r="C34" s="5"/>
      <c r="D34" s="29"/>
      <c r="E34" s="12"/>
      <c r="F34" s="15"/>
      <c r="G34" s="15"/>
      <c r="H34" s="5"/>
    </row>
    <row r="35" spans="1:8" x14ac:dyDescent="0.45">
      <c r="A35" s="9">
        <f t="shared" si="0"/>
        <v>34</v>
      </c>
      <c r="B35" s="9"/>
      <c r="C35" s="5"/>
      <c r="D35" s="29"/>
      <c r="E35" s="12"/>
      <c r="F35" s="15"/>
      <c r="G35" s="15"/>
      <c r="H35" s="5"/>
    </row>
    <row r="36" spans="1:8" x14ac:dyDescent="0.45">
      <c r="A36" s="9">
        <f t="shared" si="0"/>
        <v>35</v>
      </c>
      <c r="B36" s="9"/>
      <c r="C36" s="5"/>
      <c r="D36" s="29"/>
      <c r="E36" s="12"/>
      <c r="F36" s="15"/>
      <c r="G36" s="15"/>
      <c r="H36" s="5"/>
    </row>
    <row r="37" spans="1:8" x14ac:dyDescent="0.45">
      <c r="A37" s="9">
        <f t="shared" si="0"/>
        <v>36</v>
      </c>
      <c r="B37" s="9"/>
      <c r="C37" s="5"/>
      <c r="D37" s="29"/>
      <c r="E37" s="12"/>
      <c r="F37" s="15"/>
      <c r="G37" s="15"/>
      <c r="H37" s="5"/>
    </row>
    <row r="38" spans="1:8" x14ac:dyDescent="0.45">
      <c r="A38" s="9">
        <f t="shared" si="0"/>
        <v>37</v>
      </c>
      <c r="B38" s="9"/>
      <c r="C38" s="5"/>
      <c r="D38" s="29"/>
      <c r="E38" s="12"/>
      <c r="F38" s="15"/>
      <c r="G38" s="15"/>
      <c r="H38" s="5"/>
    </row>
    <row r="39" spans="1:8" x14ac:dyDescent="0.45">
      <c r="A39" s="9">
        <f t="shared" si="0"/>
        <v>38</v>
      </c>
      <c r="B39" s="9"/>
      <c r="C39" s="5"/>
      <c r="D39" s="29"/>
      <c r="E39" s="12"/>
      <c r="F39" s="15"/>
      <c r="G39" s="15"/>
      <c r="H39" s="5"/>
    </row>
    <row r="40" spans="1:8" x14ac:dyDescent="0.45">
      <c r="A40" s="9">
        <f t="shared" si="0"/>
        <v>39</v>
      </c>
      <c r="B40" s="9"/>
      <c r="C40" s="5"/>
      <c r="D40" s="29"/>
      <c r="E40" s="12"/>
      <c r="F40" s="15"/>
      <c r="G40" s="15"/>
      <c r="H40" s="5"/>
    </row>
    <row r="41" spans="1:8" x14ac:dyDescent="0.45">
      <c r="A41" s="9">
        <f t="shared" si="0"/>
        <v>40</v>
      </c>
      <c r="B41" s="9"/>
      <c r="C41" s="5"/>
      <c r="D41" s="29"/>
      <c r="E41" s="12"/>
      <c r="F41" s="15"/>
      <c r="G41" s="15"/>
      <c r="H41" s="5"/>
    </row>
    <row r="42" spans="1:8" x14ac:dyDescent="0.45">
      <c r="A42" s="9">
        <f t="shared" si="0"/>
        <v>41</v>
      </c>
      <c r="B42" s="9"/>
      <c r="C42" s="5"/>
      <c r="D42" s="29"/>
      <c r="E42" s="12"/>
      <c r="F42" s="15"/>
      <c r="G42" s="15"/>
      <c r="H42" s="5"/>
    </row>
    <row r="43" spans="1:8" x14ac:dyDescent="0.45">
      <c r="A43" s="9">
        <f t="shared" si="0"/>
        <v>42</v>
      </c>
      <c r="B43" s="9"/>
      <c r="C43" s="5"/>
      <c r="D43" s="29"/>
      <c r="E43" s="12"/>
      <c r="F43" s="15"/>
      <c r="G43" s="15"/>
      <c r="H43" s="5"/>
    </row>
    <row r="44" spans="1:8" x14ac:dyDescent="0.45">
      <c r="A44" s="9">
        <f t="shared" si="0"/>
        <v>43</v>
      </c>
      <c r="B44" s="9"/>
      <c r="C44" s="5"/>
      <c r="D44" s="29"/>
      <c r="E44" s="12"/>
      <c r="F44" s="15"/>
      <c r="G44" s="15"/>
      <c r="H44" s="5"/>
    </row>
    <row r="45" spans="1:8" x14ac:dyDescent="0.45">
      <c r="A45" s="9">
        <f t="shared" si="0"/>
        <v>44</v>
      </c>
      <c r="B45" s="9"/>
      <c r="C45" s="5"/>
      <c r="D45" s="29"/>
      <c r="E45" s="12"/>
      <c r="F45" s="15"/>
      <c r="G45" s="15"/>
      <c r="H45" s="5"/>
    </row>
    <row r="46" spans="1:8" x14ac:dyDescent="0.45">
      <c r="A46" s="9">
        <f t="shared" si="0"/>
        <v>45</v>
      </c>
      <c r="B46" s="9"/>
      <c r="C46" s="5"/>
      <c r="D46" s="29"/>
      <c r="E46" s="12"/>
      <c r="F46" s="15"/>
      <c r="G46" s="15"/>
      <c r="H46" s="5"/>
    </row>
    <row r="47" spans="1:8" x14ac:dyDescent="0.45">
      <c r="A47" s="9">
        <f t="shared" si="0"/>
        <v>46</v>
      </c>
      <c r="B47" s="9"/>
      <c r="C47" s="5"/>
      <c r="D47" s="29"/>
      <c r="E47" s="12"/>
      <c r="F47" s="15"/>
      <c r="G47" s="15"/>
      <c r="H47" s="5"/>
    </row>
    <row r="48" spans="1:8" x14ac:dyDescent="0.45">
      <c r="A48" s="9">
        <f t="shared" si="0"/>
        <v>47</v>
      </c>
      <c r="B48" s="9"/>
      <c r="C48" s="5"/>
      <c r="D48" s="29"/>
      <c r="E48" s="12"/>
      <c r="F48" s="15"/>
      <c r="G48" s="15"/>
      <c r="H48" s="5"/>
    </row>
    <row r="49" spans="1:8" x14ac:dyDescent="0.45">
      <c r="A49" s="9">
        <f t="shared" si="0"/>
        <v>48</v>
      </c>
      <c r="B49" s="9"/>
      <c r="C49" s="5"/>
      <c r="D49" s="29"/>
      <c r="E49" s="12"/>
      <c r="F49" s="15"/>
      <c r="G49" s="15"/>
      <c r="H49" s="5"/>
    </row>
    <row r="50" spans="1:8" x14ac:dyDescent="0.45">
      <c r="A50" s="9">
        <f t="shared" si="0"/>
        <v>49</v>
      </c>
      <c r="B50" s="9"/>
      <c r="C50" s="5"/>
      <c r="D50" s="29"/>
      <c r="E50" s="12"/>
      <c r="F50" s="15"/>
      <c r="G50" s="15"/>
      <c r="H50" s="5"/>
    </row>
    <row r="51" spans="1:8" x14ac:dyDescent="0.45">
      <c r="A51" s="9">
        <f t="shared" si="0"/>
        <v>50</v>
      </c>
      <c r="B51" s="9"/>
      <c r="C51" s="5"/>
      <c r="D51" s="29"/>
      <c r="E51" s="12"/>
      <c r="F51" s="15"/>
      <c r="G51" s="15"/>
      <c r="H51" s="5"/>
    </row>
    <row r="52" spans="1:8" x14ac:dyDescent="0.45">
      <c r="A52" s="44"/>
      <c r="B52" s="44"/>
      <c r="C52" s="45"/>
      <c r="D52" s="46"/>
      <c r="E52" s="47" t="s">
        <v>119</v>
      </c>
      <c r="F52" s="15">
        <f>SUM(F2:F51)</f>
        <v>0</v>
      </c>
      <c r="G52" s="15">
        <f>SUM(G2:G51)</f>
        <v>0</v>
      </c>
      <c r="H52" s="45"/>
    </row>
    <row r="53" spans="1:8" x14ac:dyDescent="0.45">
      <c r="A53" s="44"/>
      <c r="B53" s="44"/>
      <c r="C53" s="45"/>
      <c r="D53" s="46"/>
      <c r="E53" s="47" t="s">
        <v>120</v>
      </c>
      <c r="F53" s="15">
        <v>0</v>
      </c>
      <c r="G53" s="15">
        <v>0</v>
      </c>
      <c r="H53" s="45"/>
    </row>
    <row r="54" spans="1:8" x14ac:dyDescent="0.45">
      <c r="A54" s="44"/>
      <c r="B54" s="44"/>
      <c r="C54" s="45"/>
      <c r="D54" s="46"/>
      <c r="E54" s="47" t="s">
        <v>121</v>
      </c>
      <c r="F54" s="15">
        <f>F52</f>
        <v>0</v>
      </c>
      <c r="G54" s="15">
        <f>G52</f>
        <v>0</v>
      </c>
      <c r="H54" s="45"/>
    </row>
    <row r="55" spans="1:8" x14ac:dyDescent="0.45">
      <c r="A55" s="9">
        <f>A51+1</f>
        <v>51</v>
      </c>
      <c r="B55" s="9"/>
      <c r="C55" s="5"/>
      <c r="D55" s="29"/>
      <c r="E55" s="12"/>
      <c r="F55" s="15"/>
      <c r="G55" s="15"/>
      <c r="H55" s="5"/>
    </row>
    <row r="56" spans="1:8" x14ac:dyDescent="0.45">
      <c r="A56" s="9">
        <f t="shared" si="0"/>
        <v>52</v>
      </c>
      <c r="B56" s="9"/>
      <c r="C56" s="5"/>
      <c r="D56" s="29"/>
      <c r="E56" s="12"/>
      <c r="F56" s="15"/>
      <c r="G56" s="15"/>
      <c r="H56" s="5"/>
    </row>
    <row r="57" spans="1:8" x14ac:dyDescent="0.45">
      <c r="A57" s="9">
        <f t="shared" si="0"/>
        <v>53</v>
      </c>
      <c r="B57" s="9"/>
      <c r="C57" s="5"/>
      <c r="D57" s="29"/>
      <c r="E57" s="12"/>
      <c r="F57" s="15"/>
      <c r="G57" s="15"/>
      <c r="H57" s="5"/>
    </row>
    <row r="58" spans="1:8" x14ac:dyDescent="0.45">
      <c r="A58" s="9">
        <f t="shared" si="0"/>
        <v>54</v>
      </c>
      <c r="B58" s="9"/>
      <c r="C58" s="5"/>
      <c r="D58" s="29"/>
      <c r="E58" s="12"/>
      <c r="F58" s="15"/>
      <c r="G58" s="15"/>
      <c r="H58" s="5"/>
    </row>
    <row r="59" spans="1:8" x14ac:dyDescent="0.45">
      <c r="A59" s="9">
        <f t="shared" si="0"/>
        <v>55</v>
      </c>
      <c r="B59" s="9"/>
      <c r="C59" s="5"/>
      <c r="D59" s="29"/>
      <c r="E59" s="12"/>
      <c r="F59" s="15"/>
      <c r="G59" s="15"/>
      <c r="H59" s="5"/>
    </row>
    <row r="60" spans="1:8" x14ac:dyDescent="0.45">
      <c r="A60" s="9">
        <f t="shared" si="0"/>
        <v>56</v>
      </c>
      <c r="B60" s="9"/>
      <c r="C60" s="5"/>
      <c r="D60" s="29"/>
      <c r="E60" s="12"/>
      <c r="F60" s="15"/>
      <c r="G60" s="15"/>
      <c r="H60" s="5"/>
    </row>
    <row r="61" spans="1:8" x14ac:dyDescent="0.45">
      <c r="A61" s="9">
        <f t="shared" si="0"/>
        <v>57</v>
      </c>
      <c r="B61" s="9"/>
      <c r="C61" s="5"/>
      <c r="D61" s="29"/>
      <c r="E61" s="12"/>
      <c r="F61" s="15"/>
      <c r="G61" s="15"/>
      <c r="H61" s="5"/>
    </row>
    <row r="62" spans="1:8" x14ac:dyDescent="0.45">
      <c r="A62" s="9">
        <f t="shared" si="0"/>
        <v>58</v>
      </c>
      <c r="B62" s="9"/>
      <c r="C62" s="5"/>
      <c r="D62" s="29"/>
      <c r="E62" s="12"/>
      <c r="F62" s="15"/>
      <c r="G62" s="15"/>
      <c r="H62" s="5"/>
    </row>
    <row r="63" spans="1:8" x14ac:dyDescent="0.45">
      <c r="A63" s="9">
        <f t="shared" si="0"/>
        <v>59</v>
      </c>
      <c r="B63" s="9"/>
      <c r="C63" s="5"/>
      <c r="D63" s="29"/>
      <c r="E63" s="12"/>
      <c r="F63" s="15"/>
      <c r="G63" s="15"/>
      <c r="H63" s="5"/>
    </row>
    <row r="64" spans="1:8" x14ac:dyDescent="0.45">
      <c r="A64" s="9">
        <f t="shared" si="0"/>
        <v>60</v>
      </c>
      <c r="B64" s="9"/>
      <c r="C64" s="5"/>
      <c r="D64" s="29"/>
      <c r="E64" s="12"/>
      <c r="F64" s="15"/>
      <c r="G64" s="15"/>
      <c r="H64" s="5"/>
    </row>
    <row r="65" spans="1:8" x14ac:dyDescent="0.45">
      <c r="A65" s="9">
        <f t="shared" si="0"/>
        <v>61</v>
      </c>
      <c r="B65" s="9"/>
      <c r="C65" s="5"/>
      <c r="D65" s="29"/>
      <c r="E65" s="12"/>
      <c r="F65" s="15"/>
      <c r="G65" s="15"/>
      <c r="H65" s="5"/>
    </row>
    <row r="66" spans="1:8" x14ac:dyDescent="0.45">
      <c r="A66" s="9">
        <f t="shared" si="0"/>
        <v>62</v>
      </c>
      <c r="B66" s="9"/>
      <c r="C66" s="5"/>
      <c r="D66" s="29"/>
      <c r="E66" s="12"/>
      <c r="F66" s="15"/>
      <c r="G66" s="15"/>
      <c r="H66" s="5"/>
    </row>
    <row r="67" spans="1:8" x14ac:dyDescent="0.45">
      <c r="A67" s="9">
        <f t="shared" si="0"/>
        <v>63</v>
      </c>
      <c r="B67" s="9"/>
      <c r="C67" s="5"/>
      <c r="D67" s="29"/>
      <c r="E67" s="12"/>
      <c r="F67" s="15"/>
      <c r="G67" s="15"/>
      <c r="H67" s="5"/>
    </row>
    <row r="68" spans="1:8" x14ac:dyDescent="0.45">
      <c r="A68" s="9">
        <f t="shared" si="0"/>
        <v>64</v>
      </c>
      <c r="B68" s="9"/>
      <c r="C68" s="5"/>
      <c r="D68" s="29"/>
      <c r="E68" s="12"/>
      <c r="F68" s="15"/>
      <c r="G68" s="15"/>
      <c r="H68" s="5"/>
    </row>
    <row r="69" spans="1:8" x14ac:dyDescent="0.45">
      <c r="A69" s="9">
        <f t="shared" si="0"/>
        <v>65</v>
      </c>
      <c r="B69" s="9"/>
      <c r="C69" s="5"/>
      <c r="D69" s="29"/>
      <c r="E69" s="12"/>
      <c r="F69" s="15"/>
      <c r="G69" s="15"/>
      <c r="H69" s="5"/>
    </row>
    <row r="70" spans="1:8" x14ac:dyDescent="0.45">
      <c r="A70" s="9">
        <f t="shared" si="0"/>
        <v>66</v>
      </c>
      <c r="B70" s="9"/>
      <c r="C70" s="5"/>
      <c r="D70" s="29"/>
      <c r="E70" s="12"/>
      <c r="F70" s="15"/>
      <c r="G70" s="15"/>
      <c r="H70" s="5"/>
    </row>
    <row r="71" spans="1:8" x14ac:dyDescent="0.45">
      <c r="A71" s="9">
        <f t="shared" ref="A71:A137" si="1">A70+1</f>
        <v>67</v>
      </c>
      <c r="B71" s="9"/>
      <c r="C71" s="5"/>
      <c r="D71" s="29"/>
      <c r="E71" s="12"/>
      <c r="F71" s="15"/>
      <c r="G71" s="15"/>
      <c r="H71" s="5"/>
    </row>
    <row r="72" spans="1:8" x14ac:dyDescent="0.45">
      <c r="A72" s="9">
        <f t="shared" si="1"/>
        <v>68</v>
      </c>
      <c r="B72" s="9"/>
      <c r="C72" s="5"/>
      <c r="D72" s="29"/>
      <c r="E72" s="12"/>
      <c r="F72" s="15"/>
      <c r="G72" s="15"/>
      <c r="H72" s="5"/>
    </row>
    <row r="73" spans="1:8" x14ac:dyDescent="0.45">
      <c r="A73" s="9">
        <f t="shared" si="1"/>
        <v>69</v>
      </c>
      <c r="B73" s="9"/>
      <c r="C73" s="5"/>
      <c r="D73" s="29"/>
      <c r="E73" s="12"/>
      <c r="F73" s="15"/>
      <c r="G73" s="15"/>
      <c r="H73" s="5"/>
    </row>
    <row r="74" spans="1:8" x14ac:dyDescent="0.45">
      <c r="A74" s="9">
        <f t="shared" si="1"/>
        <v>70</v>
      </c>
      <c r="B74" s="9"/>
      <c r="C74" s="5"/>
      <c r="D74" s="29"/>
      <c r="E74" s="12"/>
      <c r="F74" s="15"/>
      <c r="G74" s="15"/>
      <c r="H74" s="5"/>
    </row>
    <row r="75" spans="1:8" x14ac:dyDescent="0.45">
      <c r="A75" s="9">
        <f t="shared" si="1"/>
        <v>71</v>
      </c>
      <c r="B75" s="9"/>
      <c r="C75" s="5"/>
      <c r="D75" s="29"/>
      <c r="E75" s="12"/>
      <c r="F75" s="15"/>
      <c r="G75" s="15"/>
      <c r="H75" s="5"/>
    </row>
    <row r="76" spans="1:8" x14ac:dyDescent="0.45">
      <c r="A76" s="9">
        <f t="shared" si="1"/>
        <v>72</v>
      </c>
      <c r="B76" s="9"/>
      <c r="C76" s="5"/>
      <c r="D76" s="29"/>
      <c r="E76" s="12"/>
      <c r="F76" s="15"/>
      <c r="G76" s="15"/>
      <c r="H76" s="5"/>
    </row>
    <row r="77" spans="1:8" x14ac:dyDescent="0.45">
      <c r="A77" s="9">
        <f t="shared" si="1"/>
        <v>73</v>
      </c>
      <c r="B77" s="9"/>
      <c r="C77" s="5"/>
      <c r="D77" s="29"/>
      <c r="E77" s="12"/>
      <c r="F77" s="15"/>
      <c r="G77" s="15"/>
      <c r="H77" s="5"/>
    </row>
    <row r="78" spans="1:8" x14ac:dyDescent="0.45">
      <c r="A78" s="9">
        <f t="shared" si="1"/>
        <v>74</v>
      </c>
      <c r="B78" s="9"/>
      <c r="C78" s="5"/>
      <c r="D78" s="29"/>
      <c r="E78" s="12"/>
      <c r="F78" s="15"/>
      <c r="G78" s="15"/>
      <c r="H78" s="5"/>
    </row>
    <row r="79" spans="1:8" x14ac:dyDescent="0.45">
      <c r="A79" s="9">
        <f t="shared" si="1"/>
        <v>75</v>
      </c>
      <c r="B79" s="9"/>
      <c r="C79" s="5"/>
      <c r="D79" s="29"/>
      <c r="E79" s="12"/>
      <c r="F79" s="15"/>
      <c r="G79" s="15"/>
      <c r="H79" s="5"/>
    </row>
    <row r="80" spans="1:8" x14ac:dyDescent="0.45">
      <c r="A80" s="9">
        <f t="shared" si="1"/>
        <v>76</v>
      </c>
      <c r="B80" s="9"/>
      <c r="C80" s="5"/>
      <c r="D80" s="29"/>
      <c r="E80" s="12"/>
      <c r="F80" s="15"/>
      <c r="G80" s="15"/>
      <c r="H80" s="5"/>
    </row>
    <row r="81" spans="1:8" x14ac:dyDescent="0.45">
      <c r="A81" s="9">
        <f t="shared" si="1"/>
        <v>77</v>
      </c>
      <c r="B81" s="9"/>
      <c r="C81" s="5"/>
      <c r="D81" s="29"/>
      <c r="E81" s="12"/>
      <c r="F81" s="15"/>
      <c r="G81" s="15"/>
      <c r="H81" s="5"/>
    </row>
    <row r="82" spans="1:8" x14ac:dyDescent="0.45">
      <c r="A82" s="9">
        <f t="shared" si="1"/>
        <v>78</v>
      </c>
      <c r="B82" s="9"/>
      <c r="C82" s="5"/>
      <c r="D82" s="29"/>
      <c r="E82" s="12"/>
      <c r="F82" s="15"/>
      <c r="G82" s="15"/>
      <c r="H82" s="5"/>
    </row>
    <row r="83" spans="1:8" x14ac:dyDescent="0.45">
      <c r="A83" s="9">
        <f t="shared" si="1"/>
        <v>79</v>
      </c>
      <c r="B83" s="9"/>
      <c r="C83" s="5"/>
      <c r="D83" s="29"/>
      <c r="E83" s="12"/>
      <c r="F83" s="15"/>
      <c r="G83" s="15"/>
      <c r="H83" s="5"/>
    </row>
    <row r="84" spans="1:8" x14ac:dyDescent="0.45">
      <c r="A84" s="9">
        <f t="shared" si="1"/>
        <v>80</v>
      </c>
      <c r="B84" s="9"/>
      <c r="C84" s="5"/>
      <c r="D84" s="29"/>
      <c r="E84" s="12"/>
      <c r="F84" s="15"/>
      <c r="G84" s="15"/>
      <c r="H84" s="5"/>
    </row>
    <row r="85" spans="1:8" x14ac:dyDescent="0.45">
      <c r="A85" s="9">
        <f t="shared" si="1"/>
        <v>81</v>
      </c>
      <c r="B85" s="9"/>
      <c r="C85" s="5"/>
      <c r="D85" s="29"/>
      <c r="E85" s="12"/>
      <c r="F85" s="15"/>
      <c r="G85" s="15"/>
      <c r="H85" s="5"/>
    </row>
    <row r="86" spans="1:8" x14ac:dyDescent="0.45">
      <c r="A86" s="9">
        <f t="shared" si="1"/>
        <v>82</v>
      </c>
      <c r="B86" s="9"/>
      <c r="C86" s="5"/>
      <c r="D86" s="29"/>
      <c r="E86" s="12"/>
      <c r="F86" s="15"/>
      <c r="G86" s="15"/>
      <c r="H86" s="5"/>
    </row>
    <row r="87" spans="1:8" x14ac:dyDescent="0.45">
      <c r="A87" s="9">
        <f t="shared" si="1"/>
        <v>83</v>
      </c>
      <c r="B87" s="9"/>
      <c r="C87" s="5"/>
      <c r="D87" s="29"/>
      <c r="E87" s="12"/>
      <c r="F87" s="15"/>
      <c r="G87" s="15"/>
      <c r="H87" s="5"/>
    </row>
    <row r="88" spans="1:8" x14ac:dyDescent="0.45">
      <c r="A88" s="9">
        <f t="shared" si="1"/>
        <v>84</v>
      </c>
      <c r="B88" s="9"/>
      <c r="C88" s="5"/>
      <c r="D88" s="29"/>
      <c r="E88" s="12"/>
      <c r="F88" s="15"/>
      <c r="G88" s="15"/>
      <c r="H88" s="5"/>
    </row>
    <row r="89" spans="1:8" x14ac:dyDescent="0.45">
      <c r="A89" s="9">
        <f t="shared" si="1"/>
        <v>85</v>
      </c>
      <c r="B89" s="9"/>
      <c r="C89" s="5"/>
      <c r="D89" s="29"/>
      <c r="E89" s="12"/>
      <c r="F89" s="15"/>
      <c r="G89" s="15"/>
      <c r="H89" s="5"/>
    </row>
    <row r="90" spans="1:8" x14ac:dyDescent="0.45">
      <c r="A90" s="9">
        <f t="shared" si="1"/>
        <v>86</v>
      </c>
      <c r="B90" s="9"/>
      <c r="C90" s="5"/>
      <c r="D90" s="29"/>
      <c r="E90" s="12"/>
      <c r="F90" s="15"/>
      <c r="G90" s="15"/>
      <c r="H90" s="5"/>
    </row>
    <row r="91" spans="1:8" x14ac:dyDescent="0.45">
      <c r="A91" s="9">
        <f t="shared" si="1"/>
        <v>87</v>
      </c>
      <c r="B91" s="9"/>
      <c r="C91" s="5"/>
      <c r="D91" s="29"/>
      <c r="E91" s="12"/>
      <c r="F91" s="15"/>
      <c r="G91" s="15"/>
      <c r="H91" s="5"/>
    </row>
    <row r="92" spans="1:8" x14ac:dyDescent="0.45">
      <c r="A92" s="9">
        <f t="shared" si="1"/>
        <v>88</v>
      </c>
      <c r="B92" s="9"/>
      <c r="C92" s="5"/>
      <c r="D92" s="29"/>
      <c r="E92" s="12"/>
      <c r="F92" s="15"/>
      <c r="G92" s="15"/>
      <c r="H92" s="5"/>
    </row>
    <row r="93" spans="1:8" x14ac:dyDescent="0.45">
      <c r="A93" s="9">
        <f t="shared" si="1"/>
        <v>89</v>
      </c>
      <c r="B93" s="9"/>
      <c r="C93" s="5"/>
      <c r="D93" s="29"/>
      <c r="E93" s="12"/>
      <c r="F93" s="15"/>
      <c r="G93" s="15"/>
      <c r="H93" s="5"/>
    </row>
    <row r="94" spans="1:8" x14ac:dyDescent="0.45">
      <c r="A94" s="9">
        <f t="shared" si="1"/>
        <v>90</v>
      </c>
      <c r="B94" s="9"/>
      <c r="C94" s="5"/>
      <c r="D94" s="29"/>
      <c r="E94" s="12"/>
      <c r="F94" s="15"/>
      <c r="G94" s="15"/>
      <c r="H94" s="5"/>
    </row>
    <row r="95" spans="1:8" x14ac:dyDescent="0.45">
      <c r="A95" s="9">
        <f t="shared" si="1"/>
        <v>91</v>
      </c>
      <c r="B95" s="9"/>
      <c r="C95" s="5"/>
      <c r="D95" s="29"/>
      <c r="E95" s="12"/>
      <c r="F95" s="15"/>
      <c r="G95" s="15"/>
      <c r="H95" s="5"/>
    </row>
    <row r="96" spans="1:8" x14ac:dyDescent="0.45">
      <c r="A96" s="9">
        <f t="shared" si="1"/>
        <v>92</v>
      </c>
      <c r="B96" s="9"/>
      <c r="C96" s="5"/>
      <c r="D96" s="29"/>
      <c r="E96" s="12"/>
      <c r="F96" s="15"/>
      <c r="G96" s="15"/>
      <c r="H96" s="5"/>
    </row>
    <row r="97" spans="1:8" x14ac:dyDescent="0.45">
      <c r="A97" s="9">
        <f t="shared" si="1"/>
        <v>93</v>
      </c>
      <c r="B97" s="9"/>
      <c r="C97" s="5"/>
      <c r="D97" s="29"/>
      <c r="E97" s="12"/>
      <c r="F97" s="15"/>
      <c r="G97" s="15"/>
      <c r="H97" s="5"/>
    </row>
    <row r="98" spans="1:8" x14ac:dyDescent="0.45">
      <c r="A98" s="9">
        <f t="shared" si="1"/>
        <v>94</v>
      </c>
      <c r="B98" s="9"/>
      <c r="C98" s="5"/>
      <c r="D98" s="29"/>
      <c r="E98" s="12"/>
      <c r="F98" s="15"/>
      <c r="G98" s="15"/>
      <c r="H98" s="5"/>
    </row>
    <row r="99" spans="1:8" x14ac:dyDescent="0.45">
      <c r="A99" s="9">
        <f t="shared" si="1"/>
        <v>95</v>
      </c>
      <c r="B99" s="9"/>
      <c r="C99" s="5"/>
      <c r="D99" s="29"/>
      <c r="E99" s="12"/>
      <c r="F99" s="15"/>
      <c r="G99" s="15"/>
      <c r="H99" s="5"/>
    </row>
    <row r="100" spans="1:8" x14ac:dyDescent="0.45">
      <c r="A100" s="9">
        <f t="shared" si="1"/>
        <v>96</v>
      </c>
      <c r="B100" s="9"/>
      <c r="C100" s="5"/>
      <c r="D100" s="29"/>
      <c r="E100" s="12"/>
      <c r="F100" s="15"/>
      <c r="G100" s="15"/>
      <c r="H100" s="5"/>
    </row>
    <row r="101" spans="1:8" x14ac:dyDescent="0.45">
      <c r="A101" s="9">
        <f>A100+1</f>
        <v>97</v>
      </c>
      <c r="B101" s="9"/>
      <c r="C101" s="5"/>
      <c r="D101" s="29"/>
      <c r="E101" s="12"/>
      <c r="F101" s="15"/>
      <c r="G101" s="15"/>
      <c r="H101" s="5"/>
    </row>
    <row r="102" spans="1:8" x14ac:dyDescent="0.45">
      <c r="A102" s="9">
        <f t="shared" si="1"/>
        <v>98</v>
      </c>
      <c r="B102" s="9"/>
      <c r="C102" s="5"/>
      <c r="D102" s="29"/>
      <c r="E102" s="12"/>
      <c r="F102" s="15"/>
      <c r="G102" s="15"/>
      <c r="H102" s="5"/>
    </row>
    <row r="103" spans="1:8" x14ac:dyDescent="0.45">
      <c r="A103" s="9">
        <f t="shared" si="1"/>
        <v>99</v>
      </c>
      <c r="B103" s="9"/>
      <c r="C103" s="5"/>
      <c r="D103" s="29"/>
      <c r="E103" s="12"/>
      <c r="F103" s="15"/>
      <c r="G103" s="15"/>
      <c r="H103" s="5"/>
    </row>
    <row r="104" spans="1:8" x14ac:dyDescent="0.45">
      <c r="A104" s="9">
        <f>A103+1</f>
        <v>100</v>
      </c>
      <c r="B104" s="9"/>
      <c r="C104" s="5"/>
      <c r="D104" s="29"/>
      <c r="E104" s="12"/>
      <c r="F104" s="15"/>
      <c r="G104" s="15"/>
      <c r="H104" s="5"/>
    </row>
    <row r="105" spans="1:8" x14ac:dyDescent="0.45">
      <c r="A105" s="44"/>
      <c r="B105" s="44"/>
      <c r="C105" s="45"/>
      <c r="D105" s="46"/>
      <c r="E105" s="47" t="s">
        <v>119</v>
      </c>
      <c r="F105" s="15">
        <f>SUM(F55:F104)</f>
        <v>0</v>
      </c>
      <c r="G105" s="15">
        <f>SUM(G55:G104)</f>
        <v>0</v>
      </c>
      <c r="H105" s="45"/>
    </row>
    <row r="106" spans="1:8" x14ac:dyDescent="0.45">
      <c r="A106" s="44"/>
      <c r="B106" s="44"/>
      <c r="C106" s="45"/>
      <c r="D106" s="46"/>
      <c r="E106" s="47" t="s">
        <v>120</v>
      </c>
      <c r="F106" s="15">
        <f>F54</f>
        <v>0</v>
      </c>
      <c r="G106" s="15">
        <f>G54</f>
        <v>0</v>
      </c>
      <c r="H106" s="45"/>
    </row>
    <row r="107" spans="1:8" x14ac:dyDescent="0.45">
      <c r="A107" s="44"/>
      <c r="B107" s="44"/>
      <c r="C107" s="45"/>
      <c r="D107" s="46"/>
      <c r="E107" s="47" t="s">
        <v>121</v>
      </c>
      <c r="F107" s="15">
        <f>F106+F105</f>
        <v>0</v>
      </c>
      <c r="G107" s="15">
        <f>G106+G105</f>
        <v>0</v>
      </c>
      <c r="H107" s="45"/>
    </row>
    <row r="108" spans="1:8" x14ac:dyDescent="0.45">
      <c r="A108" s="9">
        <f>A104+1</f>
        <v>101</v>
      </c>
      <c r="B108" s="9"/>
      <c r="C108" s="5"/>
      <c r="D108" s="29"/>
      <c r="E108" s="12"/>
      <c r="F108" s="15"/>
      <c r="G108" s="15"/>
      <c r="H108" s="5"/>
    </row>
    <row r="109" spans="1:8" x14ac:dyDescent="0.45">
      <c r="A109" s="9">
        <f t="shared" si="1"/>
        <v>102</v>
      </c>
      <c r="B109" s="9"/>
      <c r="C109" s="5"/>
      <c r="D109" s="29"/>
      <c r="E109" s="12"/>
      <c r="F109" s="15"/>
      <c r="G109" s="15"/>
      <c r="H109" s="5"/>
    </row>
    <row r="110" spans="1:8" x14ac:dyDescent="0.45">
      <c r="A110" s="9">
        <f t="shared" si="1"/>
        <v>103</v>
      </c>
      <c r="B110" s="9"/>
      <c r="C110" s="5"/>
      <c r="D110" s="29"/>
      <c r="E110" s="12"/>
      <c r="F110" s="15"/>
      <c r="G110" s="15"/>
      <c r="H110" s="5"/>
    </row>
    <row r="111" spans="1:8" x14ac:dyDescent="0.45">
      <c r="A111" s="9">
        <f t="shared" si="1"/>
        <v>104</v>
      </c>
      <c r="B111" s="9"/>
      <c r="C111" s="5"/>
      <c r="D111" s="29"/>
      <c r="E111" s="12"/>
      <c r="F111" s="15"/>
      <c r="G111" s="15"/>
      <c r="H111" s="5"/>
    </row>
    <row r="112" spans="1:8" x14ac:dyDescent="0.45">
      <c r="A112" s="9">
        <f t="shared" si="1"/>
        <v>105</v>
      </c>
      <c r="B112" s="9"/>
      <c r="C112" s="5"/>
      <c r="D112" s="29"/>
      <c r="E112" s="12"/>
      <c r="F112" s="15"/>
      <c r="G112" s="15"/>
      <c r="H112" s="5"/>
    </row>
    <row r="113" spans="1:8" x14ac:dyDescent="0.45">
      <c r="A113" s="9">
        <f t="shared" si="1"/>
        <v>106</v>
      </c>
      <c r="B113" s="9"/>
      <c r="C113" s="5"/>
      <c r="D113" s="29"/>
      <c r="E113" s="12"/>
      <c r="F113" s="15"/>
      <c r="G113" s="15"/>
      <c r="H113" s="5"/>
    </row>
    <row r="114" spans="1:8" x14ac:dyDescent="0.45">
      <c r="A114" s="9">
        <f t="shared" si="1"/>
        <v>107</v>
      </c>
      <c r="B114" s="9"/>
      <c r="C114" s="5"/>
      <c r="D114" s="29"/>
      <c r="E114" s="12"/>
      <c r="F114" s="15"/>
      <c r="G114" s="15"/>
      <c r="H114" s="5"/>
    </row>
    <row r="115" spans="1:8" x14ac:dyDescent="0.45">
      <c r="A115" s="9">
        <f t="shared" si="1"/>
        <v>108</v>
      </c>
      <c r="B115" s="9"/>
      <c r="C115" s="5"/>
      <c r="D115" s="29"/>
      <c r="E115" s="12"/>
      <c r="F115" s="15"/>
      <c r="G115" s="15"/>
      <c r="H115" s="5"/>
    </row>
    <row r="116" spans="1:8" x14ac:dyDescent="0.45">
      <c r="A116" s="9">
        <f t="shared" si="1"/>
        <v>109</v>
      </c>
      <c r="B116" s="9"/>
      <c r="C116" s="5"/>
      <c r="D116" s="29"/>
      <c r="E116" s="12"/>
      <c r="F116" s="15"/>
      <c r="G116" s="15"/>
      <c r="H116" s="5"/>
    </row>
    <row r="117" spans="1:8" x14ac:dyDescent="0.45">
      <c r="A117" s="9">
        <f t="shared" si="1"/>
        <v>110</v>
      </c>
      <c r="B117" s="9"/>
      <c r="C117" s="5"/>
      <c r="D117" s="29"/>
      <c r="E117" s="12"/>
      <c r="F117" s="15"/>
      <c r="G117" s="15"/>
      <c r="H117" s="5"/>
    </row>
    <row r="118" spans="1:8" x14ac:dyDescent="0.45">
      <c r="A118" s="9">
        <f t="shared" si="1"/>
        <v>111</v>
      </c>
      <c r="B118" s="9"/>
      <c r="C118" s="5"/>
      <c r="D118" s="29"/>
      <c r="E118" s="12"/>
      <c r="F118" s="15"/>
      <c r="G118" s="15"/>
      <c r="H118" s="5"/>
    </row>
    <row r="119" spans="1:8" x14ac:dyDescent="0.45">
      <c r="A119" s="9">
        <f t="shared" si="1"/>
        <v>112</v>
      </c>
      <c r="B119" s="9"/>
      <c r="C119" s="5"/>
      <c r="D119" s="29"/>
      <c r="E119" s="12"/>
      <c r="F119" s="15"/>
      <c r="G119" s="15"/>
      <c r="H119" s="5"/>
    </row>
    <row r="120" spans="1:8" x14ac:dyDescent="0.45">
      <c r="A120" s="9">
        <f t="shared" si="1"/>
        <v>113</v>
      </c>
      <c r="B120" s="9"/>
      <c r="C120" s="5"/>
      <c r="D120" s="29"/>
      <c r="E120" s="12"/>
      <c r="F120" s="15"/>
      <c r="G120" s="15"/>
      <c r="H120" s="5"/>
    </row>
    <row r="121" spans="1:8" x14ac:dyDescent="0.45">
      <c r="A121" s="9">
        <f t="shared" si="1"/>
        <v>114</v>
      </c>
      <c r="B121" s="9"/>
      <c r="C121" s="5"/>
      <c r="D121" s="29"/>
      <c r="E121" s="12"/>
      <c r="F121" s="15"/>
      <c r="G121" s="15"/>
      <c r="H121" s="5"/>
    </row>
    <row r="122" spans="1:8" x14ac:dyDescent="0.45">
      <c r="A122" s="9">
        <f t="shared" si="1"/>
        <v>115</v>
      </c>
      <c r="B122" s="9"/>
      <c r="C122" s="5"/>
      <c r="D122" s="29"/>
      <c r="E122" s="12"/>
      <c r="F122" s="15"/>
      <c r="G122" s="15"/>
      <c r="H122" s="5"/>
    </row>
    <row r="123" spans="1:8" x14ac:dyDescent="0.45">
      <c r="A123" s="9">
        <f t="shared" si="1"/>
        <v>116</v>
      </c>
      <c r="B123" s="9"/>
      <c r="C123" s="5"/>
      <c r="D123" s="29"/>
      <c r="E123" s="12"/>
      <c r="F123" s="15"/>
      <c r="G123" s="15"/>
      <c r="H123" s="5"/>
    </row>
    <row r="124" spans="1:8" x14ac:dyDescent="0.45">
      <c r="A124" s="9">
        <f t="shared" si="1"/>
        <v>117</v>
      </c>
      <c r="B124" s="9"/>
      <c r="C124" s="5"/>
      <c r="D124" s="29"/>
      <c r="E124" s="12"/>
      <c r="F124" s="15"/>
      <c r="G124" s="15"/>
      <c r="H124" s="5"/>
    </row>
    <row r="125" spans="1:8" x14ac:dyDescent="0.45">
      <c r="A125" s="9">
        <f t="shared" si="1"/>
        <v>118</v>
      </c>
      <c r="B125" s="9"/>
      <c r="C125" s="5"/>
      <c r="D125" s="29"/>
      <c r="E125" s="12"/>
      <c r="F125" s="15"/>
      <c r="G125" s="15"/>
      <c r="H125" s="5"/>
    </row>
    <row r="126" spans="1:8" x14ac:dyDescent="0.45">
      <c r="A126" s="9">
        <f t="shared" si="1"/>
        <v>119</v>
      </c>
      <c r="B126" s="9"/>
      <c r="C126" s="5"/>
      <c r="D126" s="29"/>
      <c r="E126" s="12"/>
      <c r="F126" s="15"/>
      <c r="G126" s="15"/>
      <c r="H126" s="5"/>
    </row>
    <row r="127" spans="1:8" x14ac:dyDescent="0.45">
      <c r="A127" s="9">
        <f t="shared" si="1"/>
        <v>120</v>
      </c>
      <c r="B127" s="9"/>
      <c r="C127" s="5"/>
      <c r="D127" s="29"/>
      <c r="E127" s="12"/>
      <c r="F127" s="15"/>
      <c r="G127" s="15"/>
      <c r="H127" s="5"/>
    </row>
    <row r="128" spans="1:8" x14ac:dyDescent="0.45">
      <c r="A128" s="9">
        <f t="shared" si="1"/>
        <v>121</v>
      </c>
      <c r="B128" s="9"/>
      <c r="C128" s="5"/>
      <c r="D128" s="29"/>
      <c r="E128" s="12"/>
      <c r="F128" s="15"/>
      <c r="G128" s="15"/>
      <c r="H128" s="5"/>
    </row>
    <row r="129" spans="1:8" x14ac:dyDescent="0.45">
      <c r="A129" s="9">
        <f t="shared" si="1"/>
        <v>122</v>
      </c>
      <c r="B129" s="9"/>
      <c r="C129" s="5"/>
      <c r="D129" s="29"/>
      <c r="E129" s="12"/>
      <c r="F129" s="15"/>
      <c r="G129" s="15"/>
      <c r="H129" s="5"/>
    </row>
    <row r="130" spans="1:8" x14ac:dyDescent="0.45">
      <c r="A130" s="9">
        <f t="shared" si="1"/>
        <v>123</v>
      </c>
      <c r="B130" s="9"/>
      <c r="C130" s="5"/>
      <c r="D130" s="29"/>
      <c r="E130" s="12"/>
      <c r="F130" s="15"/>
      <c r="G130" s="15"/>
      <c r="H130" s="5"/>
    </row>
    <row r="131" spans="1:8" x14ac:dyDescent="0.45">
      <c r="A131" s="9">
        <f t="shared" si="1"/>
        <v>124</v>
      </c>
      <c r="B131" s="9"/>
      <c r="C131" s="5"/>
      <c r="D131" s="29"/>
      <c r="E131" s="12"/>
      <c r="F131" s="15"/>
      <c r="G131" s="15"/>
      <c r="H131" s="5"/>
    </row>
    <row r="132" spans="1:8" x14ac:dyDescent="0.45">
      <c r="A132" s="9">
        <f t="shared" si="1"/>
        <v>125</v>
      </c>
      <c r="B132" s="9"/>
      <c r="C132" s="5"/>
      <c r="D132" s="29"/>
      <c r="E132" s="12"/>
      <c r="F132" s="15"/>
      <c r="G132" s="15"/>
      <c r="H132" s="5"/>
    </row>
    <row r="133" spans="1:8" x14ac:dyDescent="0.45">
      <c r="A133" s="9">
        <f t="shared" si="1"/>
        <v>126</v>
      </c>
      <c r="B133" s="9"/>
      <c r="C133" s="5"/>
      <c r="D133" s="29"/>
      <c r="E133" s="12"/>
      <c r="F133" s="15"/>
      <c r="G133" s="15"/>
      <c r="H133" s="5"/>
    </row>
    <row r="134" spans="1:8" x14ac:dyDescent="0.45">
      <c r="A134" s="9">
        <f t="shared" si="1"/>
        <v>127</v>
      </c>
      <c r="B134" s="9"/>
      <c r="C134" s="5"/>
      <c r="D134" s="29"/>
      <c r="E134" s="12"/>
      <c r="F134" s="15"/>
      <c r="G134" s="15"/>
      <c r="H134" s="5"/>
    </row>
    <row r="135" spans="1:8" x14ac:dyDescent="0.45">
      <c r="A135" s="9">
        <f t="shared" si="1"/>
        <v>128</v>
      </c>
      <c r="B135" s="9"/>
      <c r="C135" s="5"/>
      <c r="D135" s="29"/>
      <c r="E135" s="12"/>
      <c r="F135" s="15"/>
      <c r="G135" s="15"/>
      <c r="H135" s="5"/>
    </row>
    <row r="136" spans="1:8" x14ac:dyDescent="0.45">
      <c r="A136" s="9">
        <f t="shared" si="1"/>
        <v>129</v>
      </c>
      <c r="B136" s="9"/>
      <c r="C136" s="5"/>
      <c r="D136" s="29"/>
      <c r="E136" s="12"/>
      <c r="F136" s="15"/>
      <c r="G136" s="15"/>
      <c r="H136" s="5"/>
    </row>
    <row r="137" spans="1:8" x14ac:dyDescent="0.45">
      <c r="A137" s="9">
        <f t="shared" si="1"/>
        <v>130</v>
      </c>
      <c r="B137" s="9"/>
      <c r="C137" s="5"/>
      <c r="D137" s="29"/>
      <c r="E137" s="12"/>
      <c r="F137" s="15"/>
      <c r="G137" s="15"/>
      <c r="H137" s="5"/>
    </row>
    <row r="138" spans="1:8" x14ac:dyDescent="0.45">
      <c r="A138" s="9">
        <f t="shared" ref="A138:A204" si="2">A137+1</f>
        <v>131</v>
      </c>
      <c r="B138" s="9"/>
      <c r="C138" s="5"/>
      <c r="D138" s="29"/>
      <c r="E138" s="12"/>
      <c r="F138" s="15"/>
      <c r="G138" s="15"/>
      <c r="H138" s="5"/>
    </row>
    <row r="139" spans="1:8" x14ac:dyDescent="0.45">
      <c r="A139" s="9">
        <f t="shared" si="2"/>
        <v>132</v>
      </c>
      <c r="B139" s="9"/>
      <c r="C139" s="5"/>
      <c r="D139" s="29"/>
      <c r="E139" s="12"/>
      <c r="F139" s="15"/>
      <c r="G139" s="15"/>
      <c r="H139" s="5"/>
    </row>
    <row r="140" spans="1:8" x14ac:dyDescent="0.45">
      <c r="A140" s="9">
        <f t="shared" si="2"/>
        <v>133</v>
      </c>
      <c r="B140" s="9"/>
      <c r="C140" s="5"/>
      <c r="D140" s="29"/>
      <c r="E140" s="12"/>
      <c r="F140" s="15"/>
      <c r="G140" s="15"/>
      <c r="H140" s="5"/>
    </row>
    <row r="141" spans="1:8" x14ac:dyDescent="0.45">
      <c r="A141" s="9">
        <f t="shared" si="2"/>
        <v>134</v>
      </c>
      <c r="B141" s="9"/>
      <c r="C141" s="5"/>
      <c r="D141" s="29"/>
      <c r="E141" s="12"/>
      <c r="F141" s="15"/>
      <c r="G141" s="15"/>
      <c r="H141" s="5"/>
    </row>
    <row r="142" spans="1:8" x14ac:dyDescent="0.45">
      <c r="A142" s="9">
        <f t="shared" si="2"/>
        <v>135</v>
      </c>
      <c r="B142" s="9"/>
      <c r="C142" s="5"/>
      <c r="D142" s="29"/>
      <c r="E142" s="12"/>
      <c r="F142" s="15"/>
      <c r="G142" s="15"/>
      <c r="H142" s="5"/>
    </row>
    <row r="143" spans="1:8" x14ac:dyDescent="0.45">
      <c r="A143" s="9">
        <f t="shared" si="2"/>
        <v>136</v>
      </c>
      <c r="B143" s="9"/>
      <c r="C143" s="5"/>
      <c r="D143" s="29"/>
      <c r="E143" s="12"/>
      <c r="F143" s="15"/>
      <c r="G143" s="15"/>
      <c r="H143" s="5"/>
    </row>
    <row r="144" spans="1:8" x14ac:dyDescent="0.45">
      <c r="A144" s="9">
        <f t="shared" si="2"/>
        <v>137</v>
      </c>
      <c r="B144" s="9"/>
      <c r="C144" s="5"/>
      <c r="D144" s="29"/>
      <c r="E144" s="12"/>
      <c r="F144" s="15"/>
      <c r="G144" s="15"/>
      <c r="H144" s="5"/>
    </row>
    <row r="145" spans="1:8" x14ac:dyDescent="0.45">
      <c r="A145" s="9">
        <f t="shared" si="2"/>
        <v>138</v>
      </c>
      <c r="B145" s="9"/>
      <c r="C145" s="5"/>
      <c r="D145" s="29"/>
      <c r="E145" s="12"/>
      <c r="F145" s="15"/>
      <c r="G145" s="15"/>
      <c r="H145" s="5"/>
    </row>
    <row r="146" spans="1:8" x14ac:dyDescent="0.45">
      <c r="A146" s="9">
        <f t="shared" si="2"/>
        <v>139</v>
      </c>
      <c r="B146" s="9"/>
      <c r="C146" s="5"/>
      <c r="D146" s="29"/>
      <c r="E146" s="12"/>
      <c r="F146" s="15"/>
      <c r="G146" s="15"/>
      <c r="H146" s="5"/>
    </row>
    <row r="147" spans="1:8" x14ac:dyDescent="0.45">
      <c r="A147" s="9">
        <f t="shared" si="2"/>
        <v>140</v>
      </c>
      <c r="B147" s="9"/>
      <c r="C147" s="5"/>
      <c r="D147" s="29"/>
      <c r="E147" s="12"/>
      <c r="F147" s="15"/>
      <c r="G147" s="15"/>
      <c r="H147" s="5"/>
    </row>
    <row r="148" spans="1:8" x14ac:dyDescent="0.45">
      <c r="A148" s="9">
        <f t="shared" si="2"/>
        <v>141</v>
      </c>
      <c r="B148" s="9"/>
      <c r="C148" s="5"/>
      <c r="D148" s="29"/>
      <c r="E148" s="12"/>
      <c r="F148" s="15"/>
      <c r="G148" s="15"/>
      <c r="H148" s="5"/>
    </row>
    <row r="149" spans="1:8" x14ac:dyDescent="0.45">
      <c r="A149" s="9">
        <f t="shared" si="2"/>
        <v>142</v>
      </c>
      <c r="B149" s="9"/>
      <c r="C149" s="5"/>
      <c r="D149" s="29"/>
      <c r="E149" s="12"/>
      <c r="F149" s="15"/>
      <c r="G149" s="15"/>
      <c r="H149" s="5"/>
    </row>
    <row r="150" spans="1:8" x14ac:dyDescent="0.45">
      <c r="A150" s="9">
        <f t="shared" si="2"/>
        <v>143</v>
      </c>
      <c r="B150" s="9"/>
      <c r="C150" s="5"/>
      <c r="D150" s="29"/>
      <c r="E150" s="12"/>
      <c r="F150" s="15"/>
      <c r="G150" s="15"/>
      <c r="H150" s="5"/>
    </row>
    <row r="151" spans="1:8" x14ac:dyDescent="0.45">
      <c r="A151" s="9">
        <f t="shared" si="2"/>
        <v>144</v>
      </c>
      <c r="B151" s="9"/>
      <c r="C151" s="5"/>
      <c r="D151" s="29"/>
      <c r="E151" s="12"/>
      <c r="F151" s="15"/>
      <c r="G151" s="15"/>
      <c r="H151" s="5"/>
    </row>
    <row r="152" spans="1:8" x14ac:dyDescent="0.45">
      <c r="A152" s="9">
        <f t="shared" si="2"/>
        <v>145</v>
      </c>
      <c r="B152" s="9"/>
      <c r="C152" s="5"/>
      <c r="D152" s="29"/>
      <c r="E152" s="12"/>
      <c r="F152" s="15"/>
      <c r="G152" s="15"/>
      <c r="H152" s="5"/>
    </row>
    <row r="153" spans="1:8" x14ac:dyDescent="0.45">
      <c r="A153" s="9">
        <f t="shared" si="2"/>
        <v>146</v>
      </c>
      <c r="B153" s="9"/>
      <c r="C153" s="5"/>
      <c r="D153" s="29"/>
      <c r="E153" s="12"/>
      <c r="F153" s="15"/>
      <c r="G153" s="15"/>
      <c r="H153" s="5"/>
    </row>
    <row r="154" spans="1:8" x14ac:dyDescent="0.45">
      <c r="A154" s="9">
        <f t="shared" si="2"/>
        <v>147</v>
      </c>
      <c r="B154" s="9"/>
      <c r="C154" s="5"/>
      <c r="D154" s="29"/>
      <c r="E154" s="12"/>
      <c r="F154" s="15"/>
      <c r="G154" s="15"/>
      <c r="H154" s="5"/>
    </row>
    <row r="155" spans="1:8" x14ac:dyDescent="0.45">
      <c r="A155" s="9">
        <f t="shared" si="2"/>
        <v>148</v>
      </c>
      <c r="B155" s="9"/>
      <c r="C155" s="5"/>
      <c r="D155" s="29"/>
      <c r="E155" s="12"/>
      <c r="F155" s="15"/>
      <c r="G155" s="15"/>
      <c r="H155" s="5"/>
    </row>
    <row r="156" spans="1:8" x14ac:dyDescent="0.45">
      <c r="A156" s="9">
        <f t="shared" si="2"/>
        <v>149</v>
      </c>
      <c r="B156" s="9"/>
      <c r="C156" s="5"/>
      <c r="D156" s="29"/>
      <c r="E156" s="12"/>
      <c r="F156" s="15"/>
      <c r="G156" s="15"/>
      <c r="H156" s="5"/>
    </row>
    <row r="157" spans="1:8" x14ac:dyDescent="0.45">
      <c r="A157" s="9">
        <f t="shared" si="2"/>
        <v>150</v>
      </c>
      <c r="B157" s="9"/>
      <c r="C157" s="5"/>
      <c r="D157" s="29"/>
      <c r="E157" s="12"/>
      <c r="F157" s="15"/>
      <c r="G157" s="15"/>
      <c r="H157" s="5"/>
    </row>
    <row r="158" spans="1:8" x14ac:dyDescent="0.45">
      <c r="A158" s="44"/>
      <c r="B158" s="44"/>
      <c r="C158" s="45"/>
      <c r="D158" s="46"/>
      <c r="E158" s="47" t="s">
        <v>119</v>
      </c>
      <c r="F158" s="15">
        <f>SUM(F108:F157)</f>
        <v>0</v>
      </c>
      <c r="G158" s="15">
        <f>SUM(G108:G157)</f>
        <v>0</v>
      </c>
      <c r="H158" s="45"/>
    </row>
    <row r="159" spans="1:8" x14ac:dyDescent="0.45">
      <c r="A159" s="44"/>
      <c r="B159" s="44"/>
      <c r="C159" s="45"/>
      <c r="D159" s="46"/>
      <c r="E159" s="47" t="s">
        <v>120</v>
      </c>
      <c r="F159" s="15">
        <f>F107</f>
        <v>0</v>
      </c>
      <c r="G159" s="15">
        <f>G107</f>
        <v>0</v>
      </c>
      <c r="H159" s="45"/>
    </row>
    <row r="160" spans="1:8" x14ac:dyDescent="0.45">
      <c r="A160" s="44"/>
      <c r="B160" s="44"/>
      <c r="C160" s="45"/>
      <c r="D160" s="46"/>
      <c r="E160" s="47" t="s">
        <v>121</v>
      </c>
      <c r="F160" s="15">
        <f>F159+F158</f>
        <v>0</v>
      </c>
      <c r="G160" s="15">
        <f>G159+G158</f>
        <v>0</v>
      </c>
      <c r="H160" s="45"/>
    </row>
    <row r="161" spans="1:8" x14ac:dyDescent="0.45">
      <c r="A161" s="9">
        <f>A157+1</f>
        <v>151</v>
      </c>
      <c r="B161" s="9"/>
      <c r="C161" s="5"/>
      <c r="D161" s="29"/>
      <c r="E161" s="12"/>
      <c r="F161" s="15"/>
      <c r="G161" s="15"/>
      <c r="H161" s="5"/>
    </row>
    <row r="162" spans="1:8" x14ac:dyDescent="0.45">
      <c r="A162" s="9">
        <f t="shared" si="2"/>
        <v>152</v>
      </c>
      <c r="B162" s="9"/>
      <c r="C162" s="5"/>
      <c r="D162" s="29"/>
      <c r="E162" s="12"/>
      <c r="F162" s="15"/>
      <c r="G162" s="15"/>
      <c r="H162" s="5"/>
    </row>
    <row r="163" spans="1:8" x14ac:dyDescent="0.45">
      <c r="A163" s="9">
        <f t="shared" si="2"/>
        <v>153</v>
      </c>
      <c r="B163" s="9"/>
      <c r="C163" s="5"/>
      <c r="D163" s="29"/>
      <c r="E163" s="12"/>
      <c r="F163" s="15"/>
      <c r="G163" s="15"/>
      <c r="H163" s="5"/>
    </row>
    <row r="164" spans="1:8" x14ac:dyDescent="0.45">
      <c r="A164" s="9">
        <f t="shared" si="2"/>
        <v>154</v>
      </c>
      <c r="B164" s="9"/>
      <c r="C164" s="5"/>
      <c r="D164" s="29"/>
      <c r="E164" s="12"/>
      <c r="F164" s="15"/>
      <c r="G164" s="15"/>
      <c r="H164" s="5"/>
    </row>
    <row r="165" spans="1:8" x14ac:dyDescent="0.45">
      <c r="A165" s="9">
        <f t="shared" si="2"/>
        <v>155</v>
      </c>
      <c r="B165" s="9"/>
      <c r="C165" s="5"/>
      <c r="D165" s="29"/>
      <c r="E165" s="12"/>
      <c r="F165" s="15"/>
      <c r="G165" s="15"/>
      <c r="H165" s="5"/>
    </row>
    <row r="166" spans="1:8" x14ac:dyDescent="0.45">
      <c r="A166" s="9">
        <f t="shared" si="2"/>
        <v>156</v>
      </c>
      <c r="B166" s="9"/>
      <c r="C166" s="5"/>
      <c r="D166" s="29"/>
      <c r="E166" s="12"/>
      <c r="F166" s="15"/>
      <c r="G166" s="15"/>
      <c r="H166" s="5"/>
    </row>
    <row r="167" spans="1:8" x14ac:dyDescent="0.45">
      <c r="A167" s="9">
        <f t="shared" si="2"/>
        <v>157</v>
      </c>
      <c r="B167" s="9"/>
      <c r="C167" s="5"/>
      <c r="D167" s="29"/>
      <c r="E167" s="12"/>
      <c r="F167" s="15"/>
      <c r="G167" s="15"/>
      <c r="H167" s="5"/>
    </row>
    <row r="168" spans="1:8" x14ac:dyDescent="0.45">
      <c r="A168" s="9">
        <f t="shared" si="2"/>
        <v>158</v>
      </c>
      <c r="B168" s="9"/>
      <c r="C168" s="5"/>
      <c r="D168" s="29"/>
      <c r="E168" s="12"/>
      <c r="F168" s="15"/>
      <c r="G168" s="15"/>
      <c r="H168" s="5"/>
    </row>
    <row r="169" spans="1:8" x14ac:dyDescent="0.45">
      <c r="A169" s="9">
        <f t="shared" si="2"/>
        <v>159</v>
      </c>
      <c r="B169" s="9"/>
      <c r="C169" s="5"/>
      <c r="D169" s="29"/>
      <c r="E169" s="12"/>
      <c r="F169" s="15"/>
      <c r="G169" s="15"/>
      <c r="H169" s="5"/>
    </row>
    <row r="170" spans="1:8" x14ac:dyDescent="0.45">
      <c r="A170" s="9">
        <f t="shared" si="2"/>
        <v>160</v>
      </c>
      <c r="B170" s="9"/>
      <c r="C170" s="5"/>
      <c r="D170" s="29"/>
      <c r="E170" s="12"/>
      <c r="F170" s="15"/>
      <c r="G170" s="15"/>
      <c r="H170" s="5"/>
    </row>
    <row r="171" spans="1:8" x14ac:dyDescent="0.45">
      <c r="A171" s="9">
        <f t="shared" si="2"/>
        <v>161</v>
      </c>
      <c r="B171" s="9"/>
      <c r="C171" s="5"/>
      <c r="D171" s="29"/>
      <c r="E171" s="12"/>
      <c r="F171" s="15"/>
      <c r="G171" s="15"/>
      <c r="H171" s="5"/>
    </row>
    <row r="172" spans="1:8" x14ac:dyDescent="0.45">
      <c r="A172" s="9">
        <f t="shared" si="2"/>
        <v>162</v>
      </c>
      <c r="B172" s="9"/>
      <c r="C172" s="5"/>
      <c r="D172" s="29"/>
      <c r="E172" s="12"/>
      <c r="F172" s="15"/>
      <c r="G172" s="15"/>
      <c r="H172" s="5"/>
    </row>
    <row r="173" spans="1:8" x14ac:dyDescent="0.45">
      <c r="A173" s="9">
        <f t="shared" si="2"/>
        <v>163</v>
      </c>
      <c r="B173" s="9"/>
      <c r="C173" s="5"/>
      <c r="D173" s="29"/>
      <c r="E173" s="12"/>
      <c r="F173" s="15"/>
      <c r="G173" s="15"/>
      <c r="H173" s="5"/>
    </row>
    <row r="174" spans="1:8" x14ac:dyDescent="0.45">
      <c r="A174" s="9">
        <f t="shared" si="2"/>
        <v>164</v>
      </c>
      <c r="B174" s="9"/>
      <c r="C174" s="5"/>
      <c r="D174" s="29"/>
      <c r="E174" s="12"/>
      <c r="F174" s="15"/>
      <c r="G174" s="15"/>
      <c r="H174" s="5"/>
    </row>
    <row r="175" spans="1:8" x14ac:dyDescent="0.45">
      <c r="A175" s="9">
        <f t="shared" si="2"/>
        <v>165</v>
      </c>
      <c r="B175" s="9"/>
      <c r="C175" s="5"/>
      <c r="D175" s="29"/>
      <c r="E175" s="12"/>
      <c r="F175" s="15"/>
      <c r="G175" s="15"/>
      <c r="H175" s="5"/>
    </row>
    <row r="176" spans="1:8" x14ac:dyDescent="0.45">
      <c r="A176" s="9">
        <f t="shared" si="2"/>
        <v>166</v>
      </c>
      <c r="B176" s="9"/>
      <c r="C176" s="5"/>
      <c r="D176" s="29"/>
      <c r="E176" s="12"/>
      <c r="F176" s="15"/>
      <c r="G176" s="15"/>
      <c r="H176" s="5"/>
    </row>
    <row r="177" spans="1:8" x14ac:dyDescent="0.45">
      <c r="A177" s="9">
        <f t="shared" si="2"/>
        <v>167</v>
      </c>
      <c r="B177" s="9"/>
      <c r="C177" s="5"/>
      <c r="D177" s="29"/>
      <c r="E177" s="12"/>
      <c r="F177" s="15"/>
      <c r="G177" s="15"/>
      <c r="H177" s="5"/>
    </row>
    <row r="178" spans="1:8" x14ac:dyDescent="0.45">
      <c r="A178" s="9">
        <f t="shared" si="2"/>
        <v>168</v>
      </c>
      <c r="B178" s="9"/>
      <c r="C178" s="5"/>
      <c r="D178" s="29"/>
      <c r="E178" s="12"/>
      <c r="F178" s="15"/>
      <c r="G178" s="15"/>
      <c r="H178" s="5"/>
    </row>
    <row r="179" spans="1:8" x14ac:dyDescent="0.45">
      <c r="A179" s="9">
        <f t="shared" si="2"/>
        <v>169</v>
      </c>
      <c r="B179" s="9"/>
      <c r="C179" s="5"/>
      <c r="D179" s="29"/>
      <c r="E179" s="12"/>
      <c r="F179" s="15"/>
      <c r="G179" s="15"/>
      <c r="H179" s="5"/>
    </row>
    <row r="180" spans="1:8" x14ac:dyDescent="0.45">
      <c r="A180" s="9">
        <f t="shared" si="2"/>
        <v>170</v>
      </c>
      <c r="B180" s="9"/>
      <c r="C180" s="5"/>
      <c r="D180" s="29"/>
      <c r="E180" s="12"/>
      <c r="F180" s="15"/>
      <c r="G180" s="15"/>
      <c r="H180" s="5"/>
    </row>
    <row r="181" spans="1:8" x14ac:dyDescent="0.45">
      <c r="A181" s="9">
        <f t="shared" si="2"/>
        <v>171</v>
      </c>
      <c r="B181" s="9"/>
      <c r="C181" s="5"/>
      <c r="D181" s="29"/>
      <c r="E181" s="12"/>
      <c r="F181" s="15"/>
      <c r="G181" s="15"/>
      <c r="H181" s="5"/>
    </row>
    <row r="182" spans="1:8" x14ac:dyDescent="0.45">
      <c r="A182" s="9">
        <f t="shared" si="2"/>
        <v>172</v>
      </c>
      <c r="B182" s="9"/>
      <c r="C182" s="5"/>
      <c r="D182" s="29"/>
      <c r="E182" s="12"/>
      <c r="F182" s="15"/>
      <c r="G182" s="15"/>
      <c r="H182" s="5"/>
    </row>
    <row r="183" spans="1:8" x14ac:dyDescent="0.45">
      <c r="A183" s="9">
        <f t="shared" si="2"/>
        <v>173</v>
      </c>
      <c r="B183" s="9"/>
      <c r="C183" s="5"/>
      <c r="D183" s="29"/>
      <c r="E183" s="12"/>
      <c r="F183" s="15"/>
      <c r="G183" s="15"/>
      <c r="H183" s="5"/>
    </row>
    <row r="184" spans="1:8" x14ac:dyDescent="0.45">
      <c r="A184" s="9">
        <f t="shared" si="2"/>
        <v>174</v>
      </c>
      <c r="B184" s="9"/>
      <c r="C184" s="5"/>
      <c r="D184" s="29"/>
      <c r="E184" s="12"/>
      <c r="F184" s="15"/>
      <c r="G184" s="15"/>
      <c r="H184" s="5"/>
    </row>
    <row r="185" spans="1:8" x14ac:dyDescent="0.45">
      <c r="A185" s="9">
        <f t="shared" si="2"/>
        <v>175</v>
      </c>
      <c r="B185" s="9"/>
      <c r="C185" s="5"/>
      <c r="D185" s="29"/>
      <c r="E185" s="12"/>
      <c r="F185" s="15"/>
      <c r="G185" s="15"/>
      <c r="H185" s="5"/>
    </row>
    <row r="186" spans="1:8" x14ac:dyDescent="0.45">
      <c r="A186" s="9">
        <f t="shared" si="2"/>
        <v>176</v>
      </c>
      <c r="B186" s="9"/>
      <c r="C186" s="5"/>
      <c r="D186" s="29"/>
      <c r="E186" s="12"/>
      <c r="F186" s="15"/>
      <c r="G186" s="15"/>
      <c r="H186" s="5"/>
    </row>
    <row r="187" spans="1:8" x14ac:dyDescent="0.45">
      <c r="A187" s="9">
        <f t="shared" si="2"/>
        <v>177</v>
      </c>
      <c r="B187" s="9"/>
      <c r="C187" s="5"/>
      <c r="D187" s="29"/>
      <c r="E187" s="12"/>
      <c r="F187" s="15"/>
      <c r="G187" s="15"/>
      <c r="H187" s="5"/>
    </row>
    <row r="188" spans="1:8" x14ac:dyDescent="0.45">
      <c r="A188" s="9">
        <f t="shared" si="2"/>
        <v>178</v>
      </c>
      <c r="B188" s="9"/>
      <c r="C188" s="5"/>
      <c r="D188" s="29"/>
      <c r="E188" s="12"/>
      <c r="F188" s="15"/>
      <c r="G188" s="15"/>
      <c r="H188" s="5"/>
    </row>
    <row r="189" spans="1:8" x14ac:dyDescent="0.45">
      <c r="A189" s="9">
        <f t="shared" si="2"/>
        <v>179</v>
      </c>
      <c r="B189" s="9"/>
      <c r="C189" s="5"/>
      <c r="D189" s="29"/>
      <c r="E189" s="12"/>
      <c r="F189" s="15"/>
      <c r="G189" s="15"/>
      <c r="H189" s="5"/>
    </row>
    <row r="190" spans="1:8" x14ac:dyDescent="0.45">
      <c r="A190" s="9">
        <f t="shared" si="2"/>
        <v>180</v>
      </c>
      <c r="B190" s="9"/>
      <c r="C190" s="5"/>
      <c r="D190" s="29"/>
      <c r="E190" s="12"/>
      <c r="F190" s="15"/>
      <c r="G190" s="15"/>
      <c r="H190" s="5"/>
    </row>
    <row r="191" spans="1:8" x14ac:dyDescent="0.45">
      <c r="A191" s="9">
        <f t="shared" si="2"/>
        <v>181</v>
      </c>
      <c r="B191" s="9"/>
      <c r="C191" s="5"/>
      <c r="D191" s="29"/>
      <c r="E191" s="12"/>
      <c r="F191" s="15"/>
      <c r="G191" s="15"/>
      <c r="H191" s="5"/>
    </row>
    <row r="192" spans="1:8" x14ac:dyDescent="0.45">
      <c r="A192" s="9">
        <f t="shared" si="2"/>
        <v>182</v>
      </c>
      <c r="B192" s="9"/>
      <c r="C192" s="5"/>
      <c r="D192" s="29"/>
      <c r="E192" s="12"/>
      <c r="F192" s="15"/>
      <c r="G192" s="15"/>
      <c r="H192" s="5"/>
    </row>
    <row r="193" spans="1:8" x14ac:dyDescent="0.45">
      <c r="A193" s="9">
        <f t="shared" si="2"/>
        <v>183</v>
      </c>
      <c r="B193" s="9"/>
      <c r="C193" s="5"/>
      <c r="D193" s="29"/>
      <c r="E193" s="12"/>
      <c r="F193" s="15"/>
      <c r="G193" s="15"/>
      <c r="H193" s="5"/>
    </row>
    <row r="194" spans="1:8" x14ac:dyDescent="0.45">
      <c r="A194" s="9">
        <f t="shared" si="2"/>
        <v>184</v>
      </c>
      <c r="B194" s="9"/>
      <c r="C194" s="5"/>
      <c r="D194" s="29"/>
      <c r="E194" s="12"/>
      <c r="F194" s="15"/>
      <c r="G194" s="15"/>
      <c r="H194" s="5"/>
    </row>
    <row r="195" spans="1:8" x14ac:dyDescent="0.45">
      <c r="A195" s="9">
        <f t="shared" si="2"/>
        <v>185</v>
      </c>
      <c r="B195" s="9"/>
      <c r="C195" s="5"/>
      <c r="D195" s="29"/>
      <c r="E195" s="12"/>
      <c r="F195" s="15"/>
      <c r="G195" s="15"/>
      <c r="H195" s="5"/>
    </row>
    <row r="196" spans="1:8" x14ac:dyDescent="0.45">
      <c r="A196" s="9">
        <f t="shared" si="2"/>
        <v>186</v>
      </c>
      <c r="B196" s="9"/>
      <c r="C196" s="5"/>
      <c r="D196" s="29"/>
      <c r="E196" s="12"/>
      <c r="F196" s="15"/>
      <c r="G196" s="15"/>
      <c r="H196" s="5"/>
    </row>
    <row r="197" spans="1:8" x14ac:dyDescent="0.45">
      <c r="A197" s="9">
        <f t="shared" si="2"/>
        <v>187</v>
      </c>
      <c r="B197" s="9"/>
      <c r="C197" s="5"/>
      <c r="D197" s="29"/>
      <c r="E197" s="12"/>
      <c r="F197" s="15"/>
      <c r="G197" s="15"/>
      <c r="H197" s="5"/>
    </row>
    <row r="198" spans="1:8" x14ac:dyDescent="0.45">
      <c r="A198" s="9">
        <f t="shared" si="2"/>
        <v>188</v>
      </c>
      <c r="B198" s="9"/>
      <c r="C198" s="5"/>
      <c r="D198" s="29"/>
      <c r="E198" s="12"/>
      <c r="F198" s="15"/>
      <c r="G198" s="15"/>
      <c r="H198" s="5"/>
    </row>
    <row r="199" spans="1:8" x14ac:dyDescent="0.45">
      <c r="A199" s="9">
        <f t="shared" si="2"/>
        <v>189</v>
      </c>
      <c r="B199" s="9"/>
      <c r="C199" s="5"/>
      <c r="D199" s="29"/>
      <c r="E199" s="12"/>
      <c r="F199" s="15"/>
      <c r="G199" s="15"/>
      <c r="H199" s="5"/>
    </row>
    <row r="200" spans="1:8" x14ac:dyDescent="0.45">
      <c r="A200" s="9">
        <f t="shared" si="2"/>
        <v>190</v>
      </c>
      <c r="B200" s="9"/>
      <c r="C200" s="5"/>
      <c r="D200" s="29"/>
      <c r="E200" s="12"/>
      <c r="F200" s="15"/>
      <c r="G200" s="15"/>
      <c r="H200" s="5"/>
    </row>
    <row r="201" spans="1:8" x14ac:dyDescent="0.45">
      <c r="A201" s="9">
        <f t="shared" si="2"/>
        <v>191</v>
      </c>
      <c r="B201" s="9"/>
      <c r="C201" s="5"/>
      <c r="D201" s="29"/>
      <c r="E201" s="12"/>
      <c r="F201" s="15"/>
      <c r="G201" s="15"/>
      <c r="H201" s="5"/>
    </row>
    <row r="202" spans="1:8" x14ac:dyDescent="0.45">
      <c r="A202" s="9">
        <f t="shared" si="2"/>
        <v>192</v>
      </c>
      <c r="B202" s="9"/>
      <c r="C202" s="5"/>
      <c r="D202" s="29"/>
      <c r="E202" s="12"/>
      <c r="F202" s="15"/>
      <c r="G202" s="15"/>
      <c r="H202" s="5"/>
    </row>
    <row r="203" spans="1:8" x14ac:dyDescent="0.45">
      <c r="A203" s="9">
        <f t="shared" si="2"/>
        <v>193</v>
      </c>
      <c r="B203" s="9"/>
      <c r="C203" s="5"/>
      <c r="D203" s="29"/>
      <c r="E203" s="12"/>
      <c r="F203" s="15"/>
      <c r="G203" s="15"/>
      <c r="H203" s="5"/>
    </row>
    <row r="204" spans="1:8" x14ac:dyDescent="0.45">
      <c r="A204" s="9">
        <f t="shared" si="2"/>
        <v>194</v>
      </c>
      <c r="B204" s="9"/>
      <c r="C204" s="5"/>
      <c r="D204" s="29"/>
      <c r="E204" s="12"/>
      <c r="F204" s="15"/>
      <c r="G204" s="15"/>
      <c r="H204" s="5"/>
    </row>
    <row r="205" spans="1:8" x14ac:dyDescent="0.45">
      <c r="A205" s="9">
        <f t="shared" ref="A205:A210" si="3">A204+1</f>
        <v>195</v>
      </c>
      <c r="B205" s="9"/>
      <c r="C205" s="5"/>
      <c r="D205" s="29"/>
      <c r="E205" s="12"/>
      <c r="F205" s="15"/>
      <c r="G205" s="15"/>
      <c r="H205" s="5"/>
    </row>
    <row r="206" spans="1:8" x14ac:dyDescent="0.45">
      <c r="A206" s="9">
        <f t="shared" si="3"/>
        <v>196</v>
      </c>
      <c r="B206" s="9"/>
      <c r="C206" s="5"/>
      <c r="D206" s="29"/>
      <c r="E206" s="12"/>
      <c r="F206" s="15"/>
      <c r="G206" s="15"/>
      <c r="H206" s="5"/>
    </row>
    <row r="207" spans="1:8" x14ac:dyDescent="0.45">
      <c r="A207" s="9">
        <f t="shared" si="3"/>
        <v>197</v>
      </c>
      <c r="B207" s="9"/>
      <c r="C207" s="5"/>
      <c r="D207" s="29"/>
      <c r="E207" s="12"/>
      <c r="F207" s="15"/>
      <c r="G207" s="15"/>
      <c r="H207" s="5"/>
    </row>
    <row r="208" spans="1:8" x14ac:dyDescent="0.45">
      <c r="A208" s="9">
        <f t="shared" si="3"/>
        <v>198</v>
      </c>
      <c r="B208" s="9"/>
      <c r="C208" s="5"/>
      <c r="D208" s="29"/>
      <c r="E208" s="12"/>
      <c r="F208" s="15"/>
      <c r="G208" s="15"/>
      <c r="H208" s="5"/>
    </row>
    <row r="209" spans="1:8" x14ac:dyDescent="0.45">
      <c r="A209" s="9">
        <f t="shared" si="3"/>
        <v>199</v>
      </c>
      <c r="B209" s="9"/>
      <c r="C209" s="5"/>
      <c r="D209" s="29"/>
      <c r="E209" s="12"/>
      <c r="F209" s="15"/>
      <c r="G209" s="15"/>
      <c r="H209" s="5"/>
    </row>
    <row r="210" spans="1:8" x14ac:dyDescent="0.45">
      <c r="A210" s="9">
        <f t="shared" si="3"/>
        <v>200</v>
      </c>
      <c r="B210" s="9"/>
      <c r="C210" s="5"/>
      <c r="D210" s="29"/>
      <c r="E210" s="12"/>
      <c r="F210" s="15"/>
      <c r="G210" s="15"/>
      <c r="H210" s="5"/>
    </row>
    <row r="211" spans="1:8" x14ac:dyDescent="0.45">
      <c r="A211" s="44"/>
      <c r="B211" s="44"/>
      <c r="C211" s="45"/>
      <c r="D211" s="46"/>
      <c r="E211" s="47" t="s">
        <v>119</v>
      </c>
      <c r="F211" s="15">
        <f>SUM(F161:F210)</f>
        <v>0</v>
      </c>
      <c r="G211" s="15">
        <f>SUM(G161:G210)</f>
        <v>0</v>
      </c>
      <c r="H211" s="45"/>
    </row>
    <row r="212" spans="1:8" x14ac:dyDescent="0.45">
      <c r="A212" s="44"/>
      <c r="B212" s="44"/>
      <c r="C212" s="45"/>
      <c r="D212" s="46"/>
      <c r="E212" s="47" t="s">
        <v>120</v>
      </c>
      <c r="F212" s="15">
        <f>F160</f>
        <v>0</v>
      </c>
      <c r="G212" s="15">
        <f>G160</f>
        <v>0</v>
      </c>
      <c r="H212" s="45"/>
    </row>
    <row r="213" spans="1:8" x14ac:dyDescent="0.45">
      <c r="A213" s="44"/>
      <c r="B213" s="44"/>
      <c r="C213" s="45"/>
      <c r="D213" s="46"/>
      <c r="E213" s="47" t="s">
        <v>121</v>
      </c>
      <c r="F213" s="15">
        <f>F212+F211</f>
        <v>0</v>
      </c>
      <c r="G213" s="15">
        <f>G212+G211</f>
        <v>0</v>
      </c>
      <c r="H213" s="45"/>
    </row>
    <row r="215" spans="1:8" ht="27.4" x14ac:dyDescent="0.45">
      <c r="A215" s="64" t="s">
        <v>53</v>
      </c>
      <c r="B215" s="64"/>
      <c r="C215" s="64"/>
      <c r="D215" s="64"/>
      <c r="E215" s="64"/>
      <c r="F215" s="64"/>
      <c r="G215" s="64"/>
      <c r="H215" s="64"/>
    </row>
    <row r="217" spans="1:8" ht="20.25" x14ac:dyDescent="0.45">
      <c r="E217" s="19" t="s">
        <v>54</v>
      </c>
      <c r="F217" s="20" t="s">
        <v>7</v>
      </c>
      <c r="G217" s="20" t="s">
        <v>8</v>
      </c>
    </row>
    <row r="218" spans="1:8" x14ac:dyDescent="0.45">
      <c r="E218" s="12" t="s">
        <v>55</v>
      </c>
      <c r="F218" s="15">
        <f>SUMIF(C2:C210,"styczeń",F2:F210)</f>
        <v>0</v>
      </c>
      <c r="G218" s="15">
        <f>SUMIF(C2:C210,"styczeń",G2:G210)</f>
        <v>0</v>
      </c>
    </row>
    <row r="219" spans="1:8" x14ac:dyDescent="0.45">
      <c r="E219" s="12" t="s">
        <v>56</v>
      </c>
      <c r="F219" s="15">
        <f>SUMIF(C2:C210,"luty",F2:F210)</f>
        <v>0</v>
      </c>
      <c r="G219" s="15">
        <f>SUMIF(C2:C210,"luty",G2:G210)</f>
        <v>0</v>
      </c>
    </row>
    <row r="220" spans="1:8" x14ac:dyDescent="0.45">
      <c r="E220" s="12" t="s">
        <v>57</v>
      </c>
      <c r="F220" s="15">
        <f>SUMIF(C2:C210,"marzec",F2:F210)</f>
        <v>0</v>
      </c>
      <c r="G220" s="15">
        <f>SUMIF(C2:C210,"marzec",G2:G210)</f>
        <v>0</v>
      </c>
    </row>
    <row r="221" spans="1:8" x14ac:dyDescent="0.45">
      <c r="E221" s="12" t="s">
        <v>58</v>
      </c>
      <c r="F221" s="15">
        <f>SUMIF(C2:C210,"kwiecień",F2:F210)</f>
        <v>0</v>
      </c>
      <c r="G221" s="15">
        <f>SUMIF(C2:C210,"kwiecień",G2:G210)</f>
        <v>0</v>
      </c>
    </row>
    <row r="222" spans="1:8" x14ac:dyDescent="0.45">
      <c r="E222" s="12" t="s">
        <v>59</v>
      </c>
      <c r="F222" s="15">
        <f>SUMIF(C2:C210,"maj",F2:F210)</f>
        <v>0</v>
      </c>
      <c r="G222" s="15">
        <f>SUMIF(C2:C210,"maj",G2:G210)</f>
        <v>0</v>
      </c>
    </row>
    <row r="223" spans="1:8" x14ac:dyDescent="0.45">
      <c r="E223" s="12" t="s">
        <v>60</v>
      </c>
      <c r="F223" s="15">
        <f>SUMIF(C2:C210,"czerwiec",F2:F210)</f>
        <v>0</v>
      </c>
      <c r="G223" s="15">
        <f>SUMIF(C2:C210,"czerwiec",G2:G210)</f>
        <v>0</v>
      </c>
    </row>
    <row r="224" spans="1:8" x14ac:dyDescent="0.45">
      <c r="E224" s="12" t="s">
        <v>61</v>
      </c>
      <c r="F224" s="15">
        <f>SUMIF(C2:C210,"lipiec",F2:F210)</f>
        <v>0</v>
      </c>
      <c r="G224" s="15">
        <f>SUMIF(C2:C210,"lipiec",G2:G210)</f>
        <v>0</v>
      </c>
    </row>
    <row r="225" spans="1:8" x14ac:dyDescent="0.45">
      <c r="E225" s="12" t="s">
        <v>62</v>
      </c>
      <c r="F225" s="15">
        <f>SUMIF(C2:C210,"sierpień",F2:F210)</f>
        <v>0</v>
      </c>
      <c r="G225" s="15">
        <f>SUMIF(C2:C210,"sierpień",G2:G210)</f>
        <v>0</v>
      </c>
    </row>
    <row r="226" spans="1:8" x14ac:dyDescent="0.45">
      <c r="E226" s="12" t="s">
        <v>63</v>
      </c>
      <c r="F226" s="15">
        <f>SUMIF(C2:C210,"wrzesień",F2:F210)</f>
        <v>0</v>
      </c>
      <c r="G226" s="15">
        <f>SUMIF(C2:C210,"wrzesień",G2:G210)</f>
        <v>0</v>
      </c>
    </row>
    <row r="227" spans="1:8" x14ac:dyDescent="0.45">
      <c r="E227" s="12" t="s">
        <v>64</v>
      </c>
      <c r="F227" s="15">
        <f>SUMIF(C2:C210,"październik",F2:F210)</f>
        <v>0</v>
      </c>
      <c r="G227" s="15">
        <f>SUMIF(C2:C210,"październik",G2:G210)</f>
        <v>0</v>
      </c>
    </row>
    <row r="228" spans="1:8" x14ac:dyDescent="0.45">
      <c r="E228" s="12" t="s">
        <v>65</v>
      </c>
      <c r="F228" s="15">
        <f>SUMIF(C2:C210,"listopad",F2:F210)</f>
        <v>0</v>
      </c>
      <c r="G228" s="15">
        <f>SUMIF(C2:C210,"listopad",G2:G210)</f>
        <v>0</v>
      </c>
    </row>
    <row r="229" spans="1:8" x14ac:dyDescent="0.45">
      <c r="E229" s="12" t="s">
        <v>66</v>
      </c>
      <c r="F229" s="15">
        <f>SUMIF(C2:C210,"grudzień",F2:F210)</f>
        <v>0</v>
      </c>
      <c r="G229" s="15">
        <f>SUMIF(C2:C210,"grudzień",G2:G210)</f>
        <v>0</v>
      </c>
    </row>
    <row r="230" spans="1:8" ht="13.9" x14ac:dyDescent="0.45">
      <c r="E230" s="21" t="s">
        <v>67</v>
      </c>
      <c r="F230" s="22">
        <f>SUM(F218:F229)</f>
        <v>0</v>
      </c>
      <c r="G230" s="22">
        <f>SUM(G218:G229)</f>
        <v>0</v>
      </c>
    </row>
    <row r="231" spans="1:8" ht="13.9" x14ac:dyDescent="0.45">
      <c r="E231" s="21" t="s">
        <v>68</v>
      </c>
      <c r="F231" s="65">
        <f>F230-G230</f>
        <v>0</v>
      </c>
      <c r="G231" s="66"/>
    </row>
    <row r="233" spans="1:8" ht="22.5" x14ac:dyDescent="0.45">
      <c r="A233" s="69" t="s">
        <v>69</v>
      </c>
      <c r="B233" s="69"/>
      <c r="C233" s="69"/>
      <c r="D233" s="69"/>
      <c r="E233" s="69"/>
      <c r="F233" s="69"/>
      <c r="G233" s="69"/>
      <c r="H233" s="69"/>
    </row>
    <row r="234" spans="1:8" x14ac:dyDescent="0.45">
      <c r="B234" s="67"/>
      <c r="C234" s="67"/>
      <c r="D234" s="67"/>
      <c r="E234" s="67"/>
    </row>
    <row r="235" spans="1:8" ht="20.65" x14ac:dyDescent="0.45">
      <c r="B235" s="68" t="s">
        <v>70</v>
      </c>
      <c r="C235" s="68"/>
      <c r="D235" s="68"/>
      <c r="E235" s="68"/>
      <c r="F235" s="23" t="s">
        <v>8</v>
      </c>
    </row>
    <row r="236" spans="1:8" x14ac:dyDescent="0.45">
      <c r="A236" s="4"/>
      <c r="B236" s="62" t="s">
        <v>25</v>
      </c>
      <c r="C236" s="62" t="s">
        <v>25</v>
      </c>
      <c r="D236" s="62" t="s">
        <v>25</v>
      </c>
      <c r="E236" s="62" t="s">
        <v>25</v>
      </c>
      <c r="F236" s="15">
        <f>SUMIF(H2:H210,"środki ochrony roślin",G2:G210)</f>
        <v>0</v>
      </c>
      <c r="G236" s="4"/>
    </row>
    <row r="237" spans="1:8" x14ac:dyDescent="0.45">
      <c r="A237" s="4"/>
      <c r="B237" s="62" t="s">
        <v>26</v>
      </c>
      <c r="C237" s="62" t="s">
        <v>26</v>
      </c>
      <c r="D237" s="62" t="s">
        <v>26</v>
      </c>
      <c r="E237" s="62" t="s">
        <v>26</v>
      </c>
      <c r="F237" s="15">
        <f>SUMIF(H2:H210,"nawozy mineralne",G2:G210)</f>
        <v>0</v>
      </c>
      <c r="G237" s="4"/>
    </row>
    <row r="238" spans="1:8" x14ac:dyDescent="0.45">
      <c r="A238" s="4"/>
      <c r="B238" s="62" t="s">
        <v>27</v>
      </c>
      <c r="C238" s="62" t="s">
        <v>27</v>
      </c>
      <c r="D238" s="62" t="s">
        <v>27</v>
      </c>
      <c r="E238" s="62" t="s">
        <v>27</v>
      </c>
      <c r="F238" s="15">
        <f>SUMIF(H2:H210,"materiały pędne na działalność rolniczą",G2:G210)</f>
        <v>0</v>
      </c>
      <c r="G238" s="4"/>
    </row>
    <row r="239" spans="1:8" x14ac:dyDescent="0.45">
      <c r="A239" s="4"/>
      <c r="B239" s="62" t="s">
        <v>28</v>
      </c>
      <c r="C239" s="62" t="s">
        <v>28</v>
      </c>
      <c r="D239" s="62" t="s">
        <v>28</v>
      </c>
      <c r="E239" s="62" t="s">
        <v>28</v>
      </c>
      <c r="F239" s="15">
        <f>SUMIF(H2:H210,"energia elektryczna na działalność rolniczą",G2:G210)</f>
        <v>0</v>
      </c>
      <c r="G239" s="4"/>
    </row>
    <row r="240" spans="1:8" x14ac:dyDescent="0.45">
      <c r="A240" s="4"/>
      <c r="B240" s="62" t="s">
        <v>29</v>
      </c>
      <c r="C240" s="62" t="s">
        <v>29</v>
      </c>
      <c r="D240" s="62" t="s">
        <v>29</v>
      </c>
      <c r="E240" s="62" t="s">
        <v>29</v>
      </c>
      <c r="F240" s="15">
        <f>SUMIF(H2:H210,"części zamienne, oleje i smary do remontów bieżących",G2:G210)</f>
        <v>0</v>
      </c>
      <c r="G240" s="4"/>
    </row>
    <row r="241" spans="1:7" x14ac:dyDescent="0.45">
      <c r="A241" s="4"/>
      <c r="B241" s="62" t="s">
        <v>30</v>
      </c>
      <c r="C241" s="62" t="s">
        <v>30</v>
      </c>
      <c r="D241" s="62" t="s">
        <v>30</v>
      </c>
      <c r="E241" s="62" t="s">
        <v>30</v>
      </c>
      <c r="F241" s="15">
        <f>SUMIF(H2:H210,"woda na działalność rolniczą",G2:G210)</f>
        <v>0</v>
      </c>
      <c r="G241" s="4"/>
    </row>
    <row r="242" spans="1:7" x14ac:dyDescent="0.45">
      <c r="A242" s="4"/>
      <c r="B242" s="62" t="s">
        <v>31</v>
      </c>
      <c r="C242" s="62" t="s">
        <v>31</v>
      </c>
      <c r="D242" s="62" t="s">
        <v>31</v>
      </c>
      <c r="E242" s="62" t="s">
        <v>31</v>
      </c>
      <c r="F242" s="15">
        <f>SUMIF(H2:H210,"materiały opałowe na działalność rolniczą",G2:G210)</f>
        <v>0</v>
      </c>
      <c r="G242" s="4"/>
    </row>
    <row r="243" spans="1:7" x14ac:dyDescent="0.45">
      <c r="A243" s="4"/>
      <c r="B243" s="62" t="s">
        <v>32</v>
      </c>
      <c r="C243" s="62" t="s">
        <v>32</v>
      </c>
      <c r="D243" s="62" t="s">
        <v>32</v>
      </c>
      <c r="E243" s="62" t="s">
        <v>32</v>
      </c>
      <c r="F243" s="15">
        <f>SUMIF(H2:H210,"materiały budowlane do remontów bieżących",G2:G210)</f>
        <v>0</v>
      </c>
      <c r="G243" s="4"/>
    </row>
    <row r="244" spans="1:7" x14ac:dyDescent="0.45">
      <c r="A244" s="4"/>
      <c r="B244" s="62" t="s">
        <v>33</v>
      </c>
      <c r="C244" s="62" t="s">
        <v>33</v>
      </c>
      <c r="D244" s="62" t="s">
        <v>33</v>
      </c>
      <c r="E244" s="62" t="s">
        <v>33</v>
      </c>
      <c r="F244" s="15">
        <f>SUMIF(H2:H210,"materiały i środki dezynfekcyjne",G2:G210)</f>
        <v>0</v>
      </c>
      <c r="G244" s="4"/>
    </row>
    <row r="245" spans="1:7" x14ac:dyDescent="0.45">
      <c r="A245" s="4"/>
      <c r="B245" s="62" t="s">
        <v>34</v>
      </c>
      <c r="C245" s="62" t="s">
        <v>34</v>
      </c>
      <c r="D245" s="62" t="s">
        <v>34</v>
      </c>
      <c r="E245" s="62" t="s">
        <v>34</v>
      </c>
      <c r="F245" s="15">
        <f>SUMIF(H2:H210,"drobne narzędzia i przedmioty o małej wartości",G2:G210)</f>
        <v>0</v>
      </c>
      <c r="G245" s="4"/>
    </row>
    <row r="246" spans="1:7" x14ac:dyDescent="0.45">
      <c r="A246" s="4"/>
      <c r="B246" s="62" t="s">
        <v>35</v>
      </c>
      <c r="C246" s="62" t="s">
        <v>35</v>
      </c>
      <c r="D246" s="62" t="s">
        <v>35</v>
      </c>
      <c r="E246" s="62" t="s">
        <v>35</v>
      </c>
      <c r="F246" s="15">
        <f>SUMIF(H2:H210,"Pozostałe - koszty ogólnoprodukcyjne",G2:G210)</f>
        <v>0</v>
      </c>
      <c r="G246" s="4"/>
    </row>
    <row r="247" spans="1:7" x14ac:dyDescent="0.45">
      <c r="A247" s="4"/>
      <c r="B247" s="62" t="s">
        <v>36</v>
      </c>
      <c r="C247" s="62" t="s">
        <v>36</v>
      </c>
      <c r="D247" s="62" t="s">
        <v>36</v>
      </c>
      <c r="E247" s="62" t="s">
        <v>36</v>
      </c>
      <c r="F247" s="15">
        <f>SUMIF(H2:H210,"Materiał siewny i rozmnożeniowy - z zakupu",G2:G210)</f>
        <v>0</v>
      </c>
      <c r="G247" s="4"/>
    </row>
    <row r="248" spans="1:7" x14ac:dyDescent="0.45">
      <c r="A248" s="4"/>
      <c r="B248" s="62" t="s">
        <v>37</v>
      </c>
      <c r="C248" s="62" t="s">
        <v>37</v>
      </c>
      <c r="D248" s="62" t="s">
        <v>37</v>
      </c>
      <c r="E248" s="62" t="s">
        <v>37</v>
      </c>
      <c r="F248" s="15">
        <f>SUMIF(H2:H210,"Nawozy wapniowe",G2:G210)</f>
        <v>0</v>
      </c>
      <c r="G248" s="4"/>
    </row>
    <row r="249" spans="1:7" x14ac:dyDescent="0.45">
      <c r="A249" s="4"/>
      <c r="B249" s="62" t="s">
        <v>38</v>
      </c>
      <c r="C249" s="62" t="s">
        <v>38</v>
      </c>
      <c r="D249" s="62" t="s">
        <v>38</v>
      </c>
      <c r="E249" s="62" t="s">
        <v>38</v>
      </c>
      <c r="F249" s="15">
        <f>SUMIF(H2:H210,"Nawozy organiczne z zakupu - OBORNIK",G2:G210)</f>
        <v>0</v>
      </c>
      <c r="G249" s="4"/>
    </row>
    <row r="250" spans="1:7" x14ac:dyDescent="0.45">
      <c r="A250" s="4"/>
      <c r="B250" s="62" t="s">
        <v>39</v>
      </c>
      <c r="C250" s="62" t="s">
        <v>39</v>
      </c>
      <c r="D250" s="62" t="s">
        <v>39</v>
      </c>
      <c r="E250" s="62" t="s">
        <v>39</v>
      </c>
      <c r="F250" s="15">
        <f>SUMIF(H2:H210,"Nawozy organiczne z zakupu - GNOJOWICA",G2:G210)</f>
        <v>0</v>
      </c>
      <c r="G250" s="4"/>
    </row>
    <row r="251" spans="1:7" x14ac:dyDescent="0.45">
      <c r="A251" s="4"/>
      <c r="B251" s="62" t="s">
        <v>40</v>
      </c>
      <c r="C251" s="62" t="s">
        <v>40</v>
      </c>
      <c r="D251" s="62" t="s">
        <v>40</v>
      </c>
      <c r="E251" s="62" t="s">
        <v>40</v>
      </c>
      <c r="F251" s="15">
        <f>SUMIF(H2:H210,"Regulatory wzrostu",G2:G210)</f>
        <v>0</v>
      </c>
      <c r="G251" s="4"/>
    </row>
    <row r="252" spans="1:7" x14ac:dyDescent="0.45">
      <c r="A252" s="4"/>
      <c r="B252" s="62" t="s">
        <v>41</v>
      </c>
      <c r="C252" s="62" t="s">
        <v>41</v>
      </c>
      <c r="D252" s="62" t="s">
        <v>41</v>
      </c>
      <c r="E252" s="62" t="s">
        <v>41</v>
      </c>
      <c r="F252" s="15">
        <f>SUMIF(H2:H210,"Defolianty",G2:G210)</f>
        <v>0</v>
      </c>
      <c r="G252" s="4"/>
    </row>
    <row r="253" spans="1:7" x14ac:dyDescent="0.45">
      <c r="A253" s="4"/>
      <c r="B253" s="62" t="s">
        <v>42</v>
      </c>
      <c r="C253" s="62" t="s">
        <v>42</v>
      </c>
      <c r="D253" s="62" t="s">
        <v>42</v>
      </c>
      <c r="E253" s="62" t="s">
        <v>42</v>
      </c>
      <c r="F253" s="15">
        <f>SUMIF(H2:H210,"Pozostałe - koszty bezpośrednie produkcji roslinnej",G2:G210)</f>
        <v>0</v>
      </c>
      <c r="G253" s="4"/>
    </row>
    <row r="254" spans="1:7" x14ac:dyDescent="0.45">
      <c r="A254" s="4"/>
      <c r="B254" s="62" t="s">
        <v>43</v>
      </c>
      <c r="C254" s="62" t="s">
        <v>43</v>
      </c>
      <c r="D254" s="62" t="s">
        <v>43</v>
      </c>
      <c r="E254" s="62" t="s">
        <v>43</v>
      </c>
      <c r="F254" s="15">
        <f>SUMIF(H2:H210,"Pasze treściwe - z zakupu",G2:G210)</f>
        <v>0</v>
      </c>
      <c r="G254" s="4"/>
    </row>
    <row r="255" spans="1:7" x14ac:dyDescent="0.45">
      <c r="A255" s="4"/>
      <c r="B255" s="62" t="s">
        <v>44</v>
      </c>
      <c r="C255" s="62" t="s">
        <v>44</v>
      </c>
      <c r="D255" s="62" t="s">
        <v>44</v>
      </c>
      <c r="E255" s="62" t="s">
        <v>44</v>
      </c>
      <c r="F255" s="15">
        <f>SUMIF(H2:H210,"pasze mineralne i dodatki paszowe",G2:G210)</f>
        <v>0</v>
      </c>
      <c r="G255" s="4"/>
    </row>
    <row r="256" spans="1:7" x14ac:dyDescent="0.45">
      <c r="A256" s="4"/>
      <c r="B256" s="62" t="s">
        <v>45</v>
      </c>
      <c r="C256" s="62" t="s">
        <v>45</v>
      </c>
      <c r="D256" s="62" t="s">
        <v>45</v>
      </c>
      <c r="E256" s="62" t="s">
        <v>45</v>
      </c>
      <c r="F256" s="15">
        <f>SUMIF(H2:H210,"pasze objętościowe - z zakupu",G2:G210)</f>
        <v>0</v>
      </c>
      <c r="G256" s="4"/>
    </row>
    <row r="257" spans="1:7" ht="25.5" customHeight="1" x14ac:dyDescent="0.45">
      <c r="A257" s="4"/>
      <c r="B257" s="62" t="s">
        <v>46</v>
      </c>
      <c r="C257" s="62" t="s">
        <v>46</v>
      </c>
      <c r="D257" s="62" t="s">
        <v>46</v>
      </c>
      <c r="E257" s="62" t="s">
        <v>46</v>
      </c>
      <c r="F257" s="15">
        <f>SUMIF(H2:H3,"Mleko, przetwory mleczne, mleko w proszku i preparaty mlekozastępcze na pasze z zakupu",G2:G210)</f>
        <v>0</v>
      </c>
      <c r="G257" s="4"/>
    </row>
    <row r="258" spans="1:7" x14ac:dyDescent="0.45">
      <c r="A258" s="4"/>
      <c r="B258" s="62" t="s">
        <v>47</v>
      </c>
      <c r="C258" s="62" t="s">
        <v>47</v>
      </c>
      <c r="D258" s="62" t="s">
        <v>47</v>
      </c>
      <c r="E258" s="62" t="s">
        <v>47</v>
      </c>
      <c r="F258" s="15">
        <f>SUMIF(H2:H210,"Środki do konserwacji pasz",G2:G210)</f>
        <v>0</v>
      </c>
      <c r="G258" s="4"/>
    </row>
    <row r="259" spans="1:7" x14ac:dyDescent="0.45">
      <c r="A259" s="4"/>
      <c r="B259" s="62" t="s">
        <v>48</v>
      </c>
      <c r="C259" s="62" t="s">
        <v>48</v>
      </c>
      <c r="D259" s="62" t="s">
        <v>48</v>
      </c>
      <c r="E259" s="62" t="s">
        <v>48</v>
      </c>
      <c r="F259" s="15">
        <f>SUMIF(H2:H210,"Słomy i inne ściółki",G2:G210)</f>
        <v>0</v>
      </c>
      <c r="G259" s="4"/>
    </row>
    <row r="260" spans="1:7" x14ac:dyDescent="0.45">
      <c r="A260" s="4"/>
      <c r="B260" s="62" t="s">
        <v>49</v>
      </c>
      <c r="C260" s="62" t="s">
        <v>49</v>
      </c>
      <c r="D260" s="62" t="s">
        <v>49</v>
      </c>
      <c r="E260" s="62" t="s">
        <v>49</v>
      </c>
      <c r="F260" s="15">
        <f>SUMIF(H2:H210,"Lekarstwa oraz środki weterynaryjne",G2:G210)</f>
        <v>0</v>
      </c>
      <c r="G260" s="4"/>
    </row>
    <row r="261" spans="1:7" x14ac:dyDescent="0.45">
      <c r="A261" s="4"/>
      <c r="B261" s="62" t="s">
        <v>50</v>
      </c>
      <c r="C261" s="62" t="s">
        <v>50</v>
      </c>
      <c r="D261" s="62" t="s">
        <v>50</v>
      </c>
      <c r="E261" s="62" t="s">
        <v>50</v>
      </c>
      <c r="F261" s="15">
        <f>SUMIF(H2:H210,"Środki czystości i dezynfekujące do produkcji zwierzęcej",G2:G210)</f>
        <v>0</v>
      </c>
      <c r="G261" s="4"/>
    </row>
    <row r="262" spans="1:7" x14ac:dyDescent="0.45">
      <c r="A262" s="4"/>
      <c r="B262" s="62" t="s">
        <v>51</v>
      </c>
      <c r="C262" s="62" t="s">
        <v>51</v>
      </c>
      <c r="D262" s="62" t="s">
        <v>51</v>
      </c>
      <c r="E262" s="62" t="s">
        <v>51</v>
      </c>
      <c r="F262" s="15">
        <f>SUMIF(H2:H210,"Pozostałe - koszty bezpośrednie produkcji zwierzęcej",G2:G210)</f>
        <v>0</v>
      </c>
      <c r="G262" s="4"/>
    </row>
    <row r="263" spans="1:7" ht="13.5" customHeight="1" x14ac:dyDescent="0.45">
      <c r="A263" s="4"/>
      <c r="B263" s="62" t="s">
        <v>52</v>
      </c>
      <c r="C263" s="62"/>
      <c r="D263" s="62"/>
      <c r="E263" s="62"/>
      <c r="F263" s="15">
        <f>SUMIF(H2:H210,"Zwierzęta do chowu z zakupu",G2:G210)</f>
        <v>0</v>
      </c>
      <c r="G263" s="4"/>
    </row>
  </sheetData>
  <dataConsolidate/>
  <mergeCells count="34">
    <mergeCell ref="B260:E260"/>
    <mergeCell ref="B261:E261"/>
    <mergeCell ref="B262:E262"/>
    <mergeCell ref="A233:H233"/>
    <mergeCell ref="B263:E263"/>
    <mergeCell ref="B254:E254"/>
    <mergeCell ref="B255:E255"/>
    <mergeCell ref="B256:E256"/>
    <mergeCell ref="B257:E257"/>
    <mergeCell ref="B258:E258"/>
    <mergeCell ref="B259:E259"/>
    <mergeCell ref="B248:E248"/>
    <mergeCell ref="B249:E249"/>
    <mergeCell ref="B250:E250"/>
    <mergeCell ref="B251:E251"/>
    <mergeCell ref="B252:E252"/>
    <mergeCell ref="B253:E253"/>
    <mergeCell ref="B242:E242"/>
    <mergeCell ref="B243:E243"/>
    <mergeCell ref="B244:E244"/>
    <mergeCell ref="B245:E245"/>
    <mergeCell ref="B246:E246"/>
    <mergeCell ref="B247:E247"/>
    <mergeCell ref="B241:E241"/>
    <mergeCell ref="B1:D1"/>
    <mergeCell ref="A215:H215"/>
    <mergeCell ref="F231:G231"/>
    <mergeCell ref="B234:E234"/>
    <mergeCell ref="B235:E235"/>
    <mergeCell ref="B236:E236"/>
    <mergeCell ref="B237:E237"/>
    <mergeCell ref="B238:E238"/>
    <mergeCell ref="B239:E239"/>
    <mergeCell ref="B240:E240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4" manualBreakCount="4">
    <brk id="54" max="16383" man="1"/>
    <brk id="107" max="16383" man="1"/>
    <brk id="160" max="16383" man="1"/>
    <brk id="213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DANE!$B$6:$B$17</xm:f>
          </x14:formula1>
          <xm:sqref>C2:C213</xm:sqref>
        </x14:dataValidation>
        <x14:dataValidation type="list" allowBlank="1" showInputMessage="1" showErrorMessage="1" xr:uid="{00000000-0002-0000-0200-000001000000}">
          <x14:formula1>
            <xm:f>DANE!$B$20:$B$47</xm:f>
          </x14:formula1>
          <xm:sqref>H2:H213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264"/>
  <sheetViews>
    <sheetView view="pageBreakPreview" topLeftCell="A57" zoomScale="90" zoomScaleNormal="100" zoomScaleSheetLayoutView="90" workbookViewId="0">
      <selection activeCell="B2" sqref="B2:H4"/>
    </sheetView>
  </sheetViews>
  <sheetFormatPr defaultColWidth="9.1328125" defaultRowHeight="13.5" x14ac:dyDescent="0.45"/>
  <cols>
    <col min="1" max="1" width="9.1328125" style="18"/>
    <col min="2" max="2" width="7.265625" style="18" customWidth="1"/>
    <col min="3" max="3" width="16.59765625" style="4" customWidth="1"/>
    <col min="4" max="4" width="9.1328125" style="17"/>
    <col min="5" max="5" width="31.86328125" style="13" customWidth="1"/>
    <col min="6" max="6" width="19.3984375" style="16" customWidth="1"/>
    <col min="7" max="7" width="21.1328125" style="16" customWidth="1"/>
    <col min="8" max="8" width="82.73046875" style="4" customWidth="1"/>
    <col min="9" max="16384" width="9.1328125" style="4"/>
  </cols>
  <sheetData>
    <row r="1" spans="1:10" ht="54.75" x14ac:dyDescent="0.45">
      <c r="A1" s="7" t="s">
        <v>6</v>
      </c>
      <c r="B1" s="63" t="s">
        <v>11</v>
      </c>
      <c r="C1" s="63"/>
      <c r="D1" s="63"/>
      <c r="E1" s="11" t="s">
        <v>10</v>
      </c>
      <c r="F1" s="14" t="s">
        <v>12</v>
      </c>
      <c r="G1" s="14" t="s">
        <v>13</v>
      </c>
      <c r="H1" s="7" t="s">
        <v>9</v>
      </c>
      <c r="I1" s="3"/>
      <c r="J1" s="3"/>
    </row>
    <row r="2" spans="1:10" x14ac:dyDescent="0.45">
      <c r="A2" s="9">
        <v>1</v>
      </c>
      <c r="B2" s="9"/>
      <c r="C2" s="5"/>
      <c r="D2" s="29"/>
      <c r="E2" s="12"/>
      <c r="F2" s="15"/>
      <c r="G2" s="15"/>
      <c r="H2" s="5"/>
    </row>
    <row r="3" spans="1:10" x14ac:dyDescent="0.45">
      <c r="A3" s="9">
        <f>A2+1</f>
        <v>2</v>
      </c>
      <c r="B3" s="9"/>
      <c r="C3" s="5"/>
      <c r="D3" s="29"/>
      <c r="E3" s="12"/>
      <c r="F3" s="15"/>
      <c r="G3" s="15"/>
      <c r="H3" s="5"/>
    </row>
    <row r="4" spans="1:10" x14ac:dyDescent="0.45">
      <c r="A4" s="9">
        <f t="shared" ref="A4:A70" si="0">A3+1</f>
        <v>3</v>
      </c>
      <c r="B4" s="9"/>
      <c r="C4" s="5"/>
      <c r="D4" s="29"/>
      <c r="E4" s="12"/>
      <c r="F4" s="15"/>
      <c r="G4" s="15"/>
      <c r="H4" s="5"/>
    </row>
    <row r="5" spans="1:10" x14ac:dyDescent="0.45">
      <c r="A5" s="9">
        <f t="shared" si="0"/>
        <v>4</v>
      </c>
      <c r="B5" s="9"/>
      <c r="C5" s="5"/>
      <c r="D5" s="29"/>
      <c r="E5" s="12"/>
      <c r="F5" s="15"/>
      <c r="G5" s="15"/>
      <c r="H5" s="5"/>
    </row>
    <row r="6" spans="1:10" x14ac:dyDescent="0.45">
      <c r="A6" s="9">
        <f t="shared" si="0"/>
        <v>5</v>
      </c>
      <c r="B6" s="9"/>
      <c r="C6" s="5"/>
      <c r="D6" s="29"/>
      <c r="E6" s="12"/>
      <c r="F6" s="15"/>
      <c r="G6" s="15"/>
      <c r="H6" s="5"/>
    </row>
    <row r="7" spans="1:10" x14ac:dyDescent="0.45">
      <c r="A7" s="9">
        <f t="shared" si="0"/>
        <v>6</v>
      </c>
      <c r="B7" s="9"/>
      <c r="C7" s="5"/>
      <c r="D7" s="29"/>
      <c r="E7" s="12"/>
      <c r="F7" s="15"/>
      <c r="G7" s="15"/>
      <c r="H7" s="5"/>
    </row>
    <row r="8" spans="1:10" x14ac:dyDescent="0.45">
      <c r="A8" s="9">
        <f t="shared" si="0"/>
        <v>7</v>
      </c>
      <c r="B8" s="9"/>
      <c r="C8" s="5"/>
      <c r="D8" s="29"/>
      <c r="E8" s="12"/>
      <c r="F8" s="15"/>
      <c r="G8" s="15"/>
      <c r="H8" s="5"/>
    </row>
    <row r="9" spans="1:10" x14ac:dyDescent="0.45">
      <c r="A9" s="9">
        <f t="shared" si="0"/>
        <v>8</v>
      </c>
      <c r="B9" s="9"/>
      <c r="C9" s="5"/>
      <c r="D9" s="29"/>
      <c r="E9" s="12"/>
      <c r="F9" s="15"/>
      <c r="G9" s="15"/>
      <c r="H9" s="5"/>
    </row>
    <row r="10" spans="1:10" x14ac:dyDescent="0.45">
      <c r="A10" s="9">
        <f t="shared" si="0"/>
        <v>9</v>
      </c>
      <c r="B10" s="9"/>
      <c r="C10" s="5"/>
      <c r="D10" s="29"/>
      <c r="E10" s="12"/>
      <c r="F10" s="15"/>
      <c r="G10" s="15"/>
      <c r="H10" s="5"/>
    </row>
    <row r="11" spans="1:10" x14ac:dyDescent="0.45">
      <c r="A11" s="9">
        <f t="shared" si="0"/>
        <v>10</v>
      </c>
      <c r="B11" s="9"/>
      <c r="C11" s="5"/>
      <c r="D11" s="29"/>
      <c r="E11" s="12"/>
      <c r="F11" s="15"/>
      <c r="G11" s="15"/>
      <c r="H11" s="5"/>
    </row>
    <row r="12" spans="1:10" x14ac:dyDescent="0.45">
      <c r="A12" s="9">
        <f t="shared" si="0"/>
        <v>11</v>
      </c>
      <c r="B12" s="9"/>
      <c r="C12" s="5"/>
      <c r="D12" s="29"/>
      <c r="E12" s="12"/>
      <c r="F12" s="15"/>
      <c r="G12" s="15"/>
      <c r="H12" s="5"/>
    </row>
    <row r="13" spans="1:10" x14ac:dyDescent="0.45">
      <c r="A13" s="9">
        <f t="shared" si="0"/>
        <v>12</v>
      </c>
      <c r="B13" s="9"/>
      <c r="C13" s="5"/>
      <c r="D13" s="29"/>
      <c r="E13" s="12"/>
      <c r="F13" s="15"/>
      <c r="G13" s="15"/>
      <c r="H13" s="5"/>
    </row>
    <row r="14" spans="1:10" x14ac:dyDescent="0.45">
      <c r="A14" s="9">
        <f t="shared" si="0"/>
        <v>13</v>
      </c>
      <c r="B14" s="9"/>
      <c r="C14" s="5"/>
      <c r="D14" s="29"/>
      <c r="E14" s="12"/>
      <c r="F14" s="15"/>
      <c r="G14" s="15"/>
      <c r="H14" s="5"/>
    </row>
    <row r="15" spans="1:10" x14ac:dyDescent="0.45">
      <c r="A15" s="9">
        <f t="shared" si="0"/>
        <v>14</v>
      </c>
      <c r="B15" s="9"/>
      <c r="C15" s="5"/>
      <c r="D15" s="29"/>
      <c r="E15" s="12"/>
      <c r="F15" s="15"/>
      <c r="G15" s="15"/>
      <c r="H15" s="5"/>
    </row>
    <row r="16" spans="1:10" x14ac:dyDescent="0.45">
      <c r="A16" s="9">
        <f t="shared" si="0"/>
        <v>15</v>
      </c>
      <c r="B16" s="9"/>
      <c r="C16" s="5"/>
      <c r="D16" s="29"/>
      <c r="E16" s="12"/>
      <c r="F16" s="15"/>
      <c r="G16" s="15"/>
      <c r="H16" s="5"/>
    </row>
    <row r="17" spans="1:8" x14ac:dyDescent="0.45">
      <c r="A17" s="9">
        <f t="shared" si="0"/>
        <v>16</v>
      </c>
      <c r="B17" s="9"/>
      <c r="C17" s="5"/>
      <c r="D17" s="29"/>
      <c r="E17" s="12"/>
      <c r="F17" s="15"/>
      <c r="G17" s="15"/>
      <c r="H17" s="5"/>
    </row>
    <row r="18" spans="1:8" x14ac:dyDescent="0.45">
      <c r="A18" s="9">
        <f t="shared" si="0"/>
        <v>17</v>
      </c>
      <c r="B18" s="9"/>
      <c r="C18" s="5"/>
      <c r="D18" s="29"/>
      <c r="E18" s="12"/>
      <c r="F18" s="15"/>
      <c r="G18" s="15"/>
      <c r="H18" s="5"/>
    </row>
    <row r="19" spans="1:8" x14ac:dyDescent="0.45">
      <c r="A19" s="9">
        <f t="shared" si="0"/>
        <v>18</v>
      </c>
      <c r="B19" s="9"/>
      <c r="C19" s="5"/>
      <c r="D19" s="29"/>
      <c r="E19" s="12"/>
      <c r="F19" s="15"/>
      <c r="G19" s="15"/>
      <c r="H19" s="5"/>
    </row>
    <row r="20" spans="1:8" x14ac:dyDescent="0.45">
      <c r="A20" s="9">
        <f t="shared" si="0"/>
        <v>19</v>
      </c>
      <c r="B20" s="9"/>
      <c r="C20" s="5"/>
      <c r="D20" s="29"/>
      <c r="E20" s="12"/>
      <c r="F20" s="15"/>
      <c r="G20" s="15"/>
      <c r="H20" s="5"/>
    </row>
    <row r="21" spans="1:8" x14ac:dyDescent="0.45">
      <c r="A21" s="9">
        <f t="shared" si="0"/>
        <v>20</v>
      </c>
      <c r="B21" s="9"/>
      <c r="C21" s="5"/>
      <c r="D21" s="29"/>
      <c r="E21" s="12"/>
      <c r="F21" s="15"/>
      <c r="G21" s="15"/>
      <c r="H21" s="5"/>
    </row>
    <row r="22" spans="1:8" x14ac:dyDescent="0.45">
      <c r="A22" s="9">
        <f t="shared" si="0"/>
        <v>21</v>
      </c>
      <c r="B22" s="9"/>
      <c r="C22" s="5"/>
      <c r="D22" s="29"/>
      <c r="E22" s="12"/>
      <c r="F22" s="15"/>
      <c r="G22" s="15"/>
      <c r="H22" s="5"/>
    </row>
    <row r="23" spans="1:8" x14ac:dyDescent="0.45">
      <c r="A23" s="9">
        <f t="shared" si="0"/>
        <v>22</v>
      </c>
      <c r="B23" s="9"/>
      <c r="C23" s="5"/>
      <c r="D23" s="29"/>
      <c r="E23" s="12"/>
      <c r="F23" s="15"/>
      <c r="G23" s="15"/>
      <c r="H23" s="5"/>
    </row>
    <row r="24" spans="1:8" x14ac:dyDescent="0.45">
      <c r="A24" s="9">
        <f t="shared" si="0"/>
        <v>23</v>
      </c>
      <c r="B24" s="9"/>
      <c r="C24" s="5"/>
      <c r="D24" s="29"/>
      <c r="E24" s="12"/>
      <c r="F24" s="15"/>
      <c r="G24" s="15"/>
      <c r="H24" s="5"/>
    </row>
    <row r="25" spans="1:8" x14ac:dyDescent="0.45">
      <c r="A25" s="9">
        <f t="shared" si="0"/>
        <v>24</v>
      </c>
      <c r="B25" s="9"/>
      <c r="C25" s="5"/>
      <c r="D25" s="29"/>
      <c r="E25" s="12"/>
      <c r="F25" s="15"/>
      <c r="G25" s="15"/>
      <c r="H25" s="5"/>
    </row>
    <row r="26" spans="1:8" x14ac:dyDescent="0.45">
      <c r="A26" s="9">
        <f t="shared" si="0"/>
        <v>25</v>
      </c>
      <c r="B26" s="9"/>
      <c r="C26" s="5"/>
      <c r="D26" s="29"/>
      <c r="E26" s="12"/>
      <c r="F26" s="15"/>
      <c r="G26" s="15"/>
      <c r="H26" s="5"/>
    </row>
    <row r="27" spans="1:8" x14ac:dyDescent="0.45">
      <c r="A27" s="9">
        <f t="shared" si="0"/>
        <v>26</v>
      </c>
      <c r="B27" s="9"/>
      <c r="C27" s="5"/>
      <c r="D27" s="29"/>
      <c r="E27" s="12"/>
      <c r="F27" s="15"/>
      <c r="G27" s="15"/>
      <c r="H27" s="5"/>
    </row>
    <row r="28" spans="1:8" x14ac:dyDescent="0.45">
      <c r="A28" s="9">
        <f t="shared" si="0"/>
        <v>27</v>
      </c>
      <c r="B28" s="9"/>
      <c r="C28" s="5"/>
      <c r="D28" s="29"/>
      <c r="E28" s="12"/>
      <c r="F28" s="15"/>
      <c r="G28" s="15"/>
      <c r="H28" s="5"/>
    </row>
    <row r="29" spans="1:8" x14ac:dyDescent="0.45">
      <c r="A29" s="9">
        <f t="shared" si="0"/>
        <v>28</v>
      </c>
      <c r="B29" s="9"/>
      <c r="C29" s="5"/>
      <c r="D29" s="29"/>
      <c r="E29" s="12"/>
      <c r="F29" s="15"/>
      <c r="G29" s="15"/>
      <c r="H29" s="5"/>
    </row>
    <row r="30" spans="1:8" x14ac:dyDescent="0.45">
      <c r="A30" s="9">
        <f t="shared" si="0"/>
        <v>29</v>
      </c>
      <c r="B30" s="9"/>
      <c r="C30" s="5"/>
      <c r="D30" s="29"/>
      <c r="E30" s="12"/>
      <c r="F30" s="15"/>
      <c r="G30" s="15"/>
      <c r="H30" s="5"/>
    </row>
    <row r="31" spans="1:8" x14ac:dyDescent="0.45">
      <c r="A31" s="9">
        <f t="shared" si="0"/>
        <v>30</v>
      </c>
      <c r="B31" s="9"/>
      <c r="C31" s="5"/>
      <c r="D31" s="29"/>
      <c r="E31" s="12"/>
      <c r="F31" s="15"/>
      <c r="G31" s="15"/>
      <c r="H31" s="5"/>
    </row>
    <row r="32" spans="1:8" x14ac:dyDescent="0.45">
      <c r="A32" s="9">
        <f t="shared" si="0"/>
        <v>31</v>
      </c>
      <c r="B32" s="9"/>
      <c r="C32" s="5"/>
      <c r="D32" s="29"/>
      <c r="E32" s="12"/>
      <c r="F32" s="15"/>
      <c r="G32" s="15"/>
      <c r="H32" s="5"/>
    </row>
    <row r="33" spans="1:8" x14ac:dyDescent="0.45">
      <c r="A33" s="9">
        <f t="shared" si="0"/>
        <v>32</v>
      </c>
      <c r="B33" s="9"/>
      <c r="C33" s="5"/>
      <c r="D33" s="29"/>
      <c r="E33" s="12"/>
      <c r="F33" s="15"/>
      <c r="G33" s="15"/>
      <c r="H33" s="5"/>
    </row>
    <row r="34" spans="1:8" x14ac:dyDescent="0.45">
      <c r="A34" s="9">
        <f t="shared" si="0"/>
        <v>33</v>
      </c>
      <c r="B34" s="9"/>
      <c r="C34" s="5"/>
      <c r="D34" s="29"/>
      <c r="E34" s="12"/>
      <c r="F34" s="15"/>
      <c r="G34" s="15"/>
      <c r="H34" s="5"/>
    </row>
    <row r="35" spans="1:8" x14ac:dyDescent="0.45">
      <c r="A35" s="9">
        <f t="shared" si="0"/>
        <v>34</v>
      </c>
      <c r="B35" s="9"/>
      <c r="C35" s="5"/>
      <c r="D35" s="29"/>
      <c r="E35" s="12"/>
      <c r="F35" s="15"/>
      <c r="G35" s="15"/>
      <c r="H35" s="5"/>
    </row>
    <row r="36" spans="1:8" x14ac:dyDescent="0.45">
      <c r="A36" s="9">
        <f t="shared" si="0"/>
        <v>35</v>
      </c>
      <c r="B36" s="9"/>
      <c r="C36" s="5"/>
      <c r="D36" s="29"/>
      <c r="E36" s="12"/>
      <c r="F36" s="15"/>
      <c r="G36" s="15"/>
      <c r="H36" s="5"/>
    </row>
    <row r="37" spans="1:8" x14ac:dyDescent="0.45">
      <c r="A37" s="9">
        <f t="shared" si="0"/>
        <v>36</v>
      </c>
      <c r="B37" s="9"/>
      <c r="C37" s="5"/>
      <c r="D37" s="29"/>
      <c r="E37" s="12"/>
      <c r="F37" s="15"/>
      <c r="G37" s="15"/>
      <c r="H37" s="5"/>
    </row>
    <row r="38" spans="1:8" x14ac:dyDescent="0.45">
      <c r="A38" s="9">
        <f t="shared" si="0"/>
        <v>37</v>
      </c>
      <c r="B38" s="9"/>
      <c r="C38" s="5"/>
      <c r="D38" s="29"/>
      <c r="E38" s="12"/>
      <c r="F38" s="15"/>
      <c r="G38" s="15"/>
      <c r="H38" s="5"/>
    </row>
    <row r="39" spans="1:8" x14ac:dyDescent="0.45">
      <c r="A39" s="9">
        <f t="shared" si="0"/>
        <v>38</v>
      </c>
      <c r="B39" s="9"/>
      <c r="C39" s="5"/>
      <c r="D39" s="29"/>
      <c r="E39" s="12"/>
      <c r="F39" s="15"/>
      <c r="G39" s="15"/>
      <c r="H39" s="5"/>
    </row>
    <row r="40" spans="1:8" x14ac:dyDescent="0.45">
      <c r="A40" s="9">
        <f t="shared" si="0"/>
        <v>39</v>
      </c>
      <c r="B40" s="9"/>
      <c r="C40" s="5"/>
      <c r="D40" s="29"/>
      <c r="E40" s="12"/>
      <c r="F40" s="15"/>
      <c r="G40" s="15"/>
      <c r="H40" s="5"/>
    </row>
    <row r="41" spans="1:8" x14ac:dyDescent="0.45">
      <c r="A41" s="9">
        <f t="shared" si="0"/>
        <v>40</v>
      </c>
      <c r="B41" s="9"/>
      <c r="C41" s="5"/>
      <c r="D41" s="29"/>
      <c r="E41" s="12"/>
      <c r="F41" s="15"/>
      <c r="G41" s="15"/>
      <c r="H41" s="5"/>
    </row>
    <row r="42" spans="1:8" x14ac:dyDescent="0.45">
      <c r="A42" s="9">
        <f t="shared" si="0"/>
        <v>41</v>
      </c>
      <c r="B42" s="9"/>
      <c r="C42" s="5"/>
      <c r="D42" s="29"/>
      <c r="E42" s="12"/>
      <c r="F42" s="15"/>
      <c r="G42" s="15"/>
      <c r="H42" s="5"/>
    </row>
    <row r="43" spans="1:8" x14ac:dyDescent="0.45">
      <c r="A43" s="9">
        <f t="shared" si="0"/>
        <v>42</v>
      </c>
      <c r="B43" s="9"/>
      <c r="C43" s="5"/>
      <c r="D43" s="29"/>
      <c r="E43" s="12"/>
      <c r="F43" s="15"/>
      <c r="G43" s="15"/>
      <c r="H43" s="5"/>
    </row>
    <row r="44" spans="1:8" x14ac:dyDescent="0.45">
      <c r="A44" s="9">
        <f t="shared" si="0"/>
        <v>43</v>
      </c>
      <c r="B44" s="9"/>
      <c r="C44" s="5"/>
      <c r="D44" s="29"/>
      <c r="E44" s="12"/>
      <c r="F44" s="15"/>
      <c r="G44" s="15"/>
      <c r="H44" s="5"/>
    </row>
    <row r="45" spans="1:8" x14ac:dyDescent="0.45">
      <c r="A45" s="9">
        <f t="shared" si="0"/>
        <v>44</v>
      </c>
      <c r="B45" s="9"/>
      <c r="C45" s="5"/>
      <c r="D45" s="29"/>
      <c r="E45" s="12"/>
      <c r="F45" s="15"/>
      <c r="G45" s="15"/>
      <c r="H45" s="5"/>
    </row>
    <row r="46" spans="1:8" x14ac:dyDescent="0.45">
      <c r="A46" s="9">
        <f t="shared" si="0"/>
        <v>45</v>
      </c>
      <c r="B46" s="9"/>
      <c r="C46" s="5"/>
      <c r="D46" s="29"/>
      <c r="E46" s="12"/>
      <c r="F46" s="15"/>
      <c r="G46" s="15"/>
      <c r="H46" s="5"/>
    </row>
    <row r="47" spans="1:8" x14ac:dyDescent="0.45">
      <c r="A47" s="9">
        <f t="shared" si="0"/>
        <v>46</v>
      </c>
      <c r="B47" s="9"/>
      <c r="C47" s="5"/>
      <c r="D47" s="29"/>
      <c r="E47" s="12"/>
      <c r="F47" s="15"/>
      <c r="G47" s="15"/>
      <c r="H47" s="5"/>
    </row>
    <row r="48" spans="1:8" x14ac:dyDescent="0.45">
      <c r="A48" s="9">
        <f t="shared" si="0"/>
        <v>47</v>
      </c>
      <c r="B48" s="9"/>
      <c r="C48" s="5"/>
      <c r="D48" s="29"/>
      <c r="E48" s="12"/>
      <c r="F48" s="15"/>
      <c r="G48" s="15"/>
      <c r="H48" s="5"/>
    </row>
    <row r="49" spans="1:8" x14ac:dyDescent="0.45">
      <c r="A49" s="9">
        <f t="shared" si="0"/>
        <v>48</v>
      </c>
      <c r="B49" s="9"/>
      <c r="C49" s="5"/>
      <c r="D49" s="29"/>
      <c r="E49" s="12"/>
      <c r="F49" s="15"/>
      <c r="G49" s="15"/>
      <c r="H49" s="5"/>
    </row>
    <row r="50" spans="1:8" x14ac:dyDescent="0.45">
      <c r="A50" s="9">
        <f t="shared" si="0"/>
        <v>49</v>
      </c>
      <c r="B50" s="9"/>
      <c r="C50" s="5"/>
      <c r="D50" s="29"/>
      <c r="E50" s="12"/>
      <c r="F50" s="15"/>
      <c r="G50" s="15"/>
      <c r="H50" s="5"/>
    </row>
    <row r="51" spans="1:8" x14ac:dyDescent="0.45">
      <c r="A51" s="9">
        <f t="shared" si="0"/>
        <v>50</v>
      </c>
      <c r="B51" s="9"/>
      <c r="C51" s="5"/>
      <c r="D51" s="29"/>
      <c r="E51" s="12"/>
      <c r="F51" s="15"/>
      <c r="G51" s="15"/>
      <c r="H51" s="5"/>
    </row>
    <row r="52" spans="1:8" x14ac:dyDescent="0.45">
      <c r="A52" s="44"/>
      <c r="B52" s="44"/>
      <c r="C52" s="45"/>
      <c r="D52" s="46"/>
      <c r="E52" s="47" t="s">
        <v>119</v>
      </c>
      <c r="F52" s="15">
        <f>SUM(F2:F51)</f>
        <v>0</v>
      </c>
      <c r="G52" s="15">
        <f>SUM(G2:G51)</f>
        <v>0</v>
      </c>
      <c r="H52" s="45"/>
    </row>
    <row r="53" spans="1:8" x14ac:dyDescent="0.45">
      <c r="A53" s="44"/>
      <c r="B53" s="44"/>
      <c r="C53" s="45"/>
      <c r="D53" s="46"/>
      <c r="E53" s="47" t="s">
        <v>120</v>
      </c>
      <c r="F53" s="15">
        <v>0</v>
      </c>
      <c r="G53" s="15">
        <v>0</v>
      </c>
      <c r="H53" s="45"/>
    </row>
    <row r="54" spans="1:8" x14ac:dyDescent="0.45">
      <c r="A54" s="44"/>
      <c r="B54" s="44"/>
      <c r="C54" s="45"/>
      <c r="D54" s="46"/>
      <c r="E54" s="47" t="s">
        <v>121</v>
      </c>
      <c r="F54" s="15">
        <f>F52</f>
        <v>0</v>
      </c>
      <c r="G54" s="15">
        <f>G52</f>
        <v>0</v>
      </c>
      <c r="H54" s="45"/>
    </row>
    <row r="55" spans="1:8" x14ac:dyDescent="0.45">
      <c r="A55" s="9">
        <f>A51+1</f>
        <v>51</v>
      </c>
      <c r="B55" s="9"/>
      <c r="C55" s="5"/>
      <c r="D55" s="29"/>
      <c r="E55" s="12"/>
      <c r="F55" s="15"/>
      <c r="G55" s="15"/>
      <c r="H55" s="5"/>
    </row>
    <row r="56" spans="1:8" x14ac:dyDescent="0.45">
      <c r="A56" s="9">
        <f t="shared" si="0"/>
        <v>52</v>
      </c>
      <c r="B56" s="9"/>
      <c r="C56" s="5"/>
      <c r="D56" s="29"/>
      <c r="E56" s="12"/>
      <c r="F56" s="15"/>
      <c r="G56" s="15"/>
      <c r="H56" s="5"/>
    </row>
    <row r="57" spans="1:8" x14ac:dyDescent="0.45">
      <c r="A57" s="9">
        <f t="shared" si="0"/>
        <v>53</v>
      </c>
      <c r="B57" s="9"/>
      <c r="C57" s="5"/>
      <c r="D57" s="29"/>
      <c r="E57" s="12"/>
      <c r="F57" s="15"/>
      <c r="G57" s="15"/>
      <c r="H57" s="5"/>
    </row>
    <row r="58" spans="1:8" x14ac:dyDescent="0.45">
      <c r="A58" s="9">
        <f t="shared" si="0"/>
        <v>54</v>
      </c>
      <c r="B58" s="9"/>
      <c r="C58" s="5"/>
      <c r="D58" s="29"/>
      <c r="E58" s="12"/>
      <c r="F58" s="15"/>
      <c r="G58" s="15"/>
      <c r="H58" s="5"/>
    </row>
    <row r="59" spans="1:8" x14ac:dyDescent="0.45">
      <c r="A59" s="9">
        <f t="shared" si="0"/>
        <v>55</v>
      </c>
      <c r="B59" s="9"/>
      <c r="C59" s="5"/>
      <c r="D59" s="29"/>
      <c r="E59" s="12"/>
      <c r="F59" s="15"/>
      <c r="G59" s="15"/>
      <c r="H59" s="5"/>
    </row>
    <row r="60" spans="1:8" x14ac:dyDescent="0.45">
      <c r="A60" s="9">
        <f t="shared" si="0"/>
        <v>56</v>
      </c>
      <c r="B60" s="9"/>
      <c r="C60" s="5"/>
      <c r="D60" s="29"/>
      <c r="E60" s="12"/>
      <c r="F60" s="15"/>
      <c r="G60" s="15"/>
      <c r="H60" s="5"/>
    </row>
    <row r="61" spans="1:8" x14ac:dyDescent="0.45">
      <c r="A61" s="9">
        <f t="shared" si="0"/>
        <v>57</v>
      </c>
      <c r="B61" s="9"/>
      <c r="C61" s="5"/>
      <c r="D61" s="29"/>
      <c r="E61" s="12"/>
      <c r="F61" s="15"/>
      <c r="G61" s="15"/>
      <c r="H61" s="5"/>
    </row>
    <row r="62" spans="1:8" x14ac:dyDescent="0.45">
      <c r="A62" s="9">
        <f t="shared" si="0"/>
        <v>58</v>
      </c>
      <c r="B62" s="9"/>
      <c r="C62" s="5"/>
      <c r="D62" s="29"/>
      <c r="E62" s="12"/>
      <c r="F62" s="15"/>
      <c r="G62" s="15"/>
      <c r="H62" s="5"/>
    </row>
    <row r="63" spans="1:8" x14ac:dyDescent="0.45">
      <c r="A63" s="9">
        <f t="shared" si="0"/>
        <v>59</v>
      </c>
      <c r="B63" s="9"/>
      <c r="C63" s="5"/>
      <c r="D63" s="29"/>
      <c r="E63" s="12"/>
      <c r="F63" s="15"/>
      <c r="G63" s="15"/>
      <c r="H63" s="5"/>
    </row>
    <row r="64" spans="1:8" x14ac:dyDescent="0.45">
      <c r="A64" s="9">
        <f t="shared" si="0"/>
        <v>60</v>
      </c>
      <c r="B64" s="9"/>
      <c r="C64" s="5"/>
      <c r="D64" s="29"/>
      <c r="E64" s="12"/>
      <c r="F64" s="15"/>
      <c r="G64" s="15"/>
      <c r="H64" s="5"/>
    </row>
    <row r="65" spans="1:8" x14ac:dyDescent="0.45">
      <c r="A65" s="9">
        <f t="shared" si="0"/>
        <v>61</v>
      </c>
      <c r="B65" s="9"/>
      <c r="C65" s="5"/>
      <c r="D65" s="29"/>
      <c r="E65" s="12"/>
      <c r="F65" s="15"/>
      <c r="G65" s="15"/>
      <c r="H65" s="5"/>
    </row>
    <row r="66" spans="1:8" x14ac:dyDescent="0.45">
      <c r="A66" s="9">
        <f t="shared" si="0"/>
        <v>62</v>
      </c>
      <c r="B66" s="9"/>
      <c r="C66" s="5"/>
      <c r="D66" s="29"/>
      <c r="E66" s="12"/>
      <c r="F66" s="15"/>
      <c r="G66" s="15"/>
      <c r="H66" s="5"/>
    </row>
    <row r="67" spans="1:8" x14ac:dyDescent="0.45">
      <c r="A67" s="9">
        <f t="shared" si="0"/>
        <v>63</v>
      </c>
      <c r="B67" s="9"/>
      <c r="C67" s="5"/>
      <c r="D67" s="29"/>
      <c r="E67" s="12"/>
      <c r="F67" s="15"/>
      <c r="G67" s="15"/>
      <c r="H67" s="5"/>
    </row>
    <row r="68" spans="1:8" x14ac:dyDescent="0.45">
      <c r="A68" s="9">
        <f t="shared" si="0"/>
        <v>64</v>
      </c>
      <c r="B68" s="9"/>
      <c r="C68" s="5"/>
      <c r="D68" s="29"/>
      <c r="E68" s="12"/>
      <c r="F68" s="15"/>
      <c r="G68" s="15"/>
      <c r="H68" s="5"/>
    </row>
    <row r="69" spans="1:8" x14ac:dyDescent="0.45">
      <c r="A69" s="9">
        <f t="shared" si="0"/>
        <v>65</v>
      </c>
      <c r="B69" s="9"/>
      <c r="C69" s="5"/>
      <c r="D69" s="29"/>
      <c r="E69" s="12"/>
      <c r="F69" s="15"/>
      <c r="G69" s="15"/>
      <c r="H69" s="5"/>
    </row>
    <row r="70" spans="1:8" x14ac:dyDescent="0.45">
      <c r="A70" s="9">
        <f t="shared" si="0"/>
        <v>66</v>
      </c>
      <c r="B70" s="9"/>
      <c r="C70" s="5"/>
      <c r="D70" s="29"/>
      <c r="E70" s="12"/>
      <c r="F70" s="15"/>
      <c r="G70" s="15"/>
      <c r="H70" s="5"/>
    </row>
    <row r="71" spans="1:8" x14ac:dyDescent="0.45">
      <c r="A71" s="9">
        <f t="shared" ref="A71:A137" si="1">A70+1</f>
        <v>67</v>
      </c>
      <c r="B71" s="9"/>
      <c r="C71" s="5"/>
      <c r="D71" s="29"/>
      <c r="E71" s="12"/>
      <c r="F71" s="15"/>
      <c r="G71" s="15"/>
      <c r="H71" s="5"/>
    </row>
    <row r="72" spans="1:8" x14ac:dyDescent="0.45">
      <c r="A72" s="9">
        <f t="shared" si="1"/>
        <v>68</v>
      </c>
      <c r="B72" s="9"/>
      <c r="C72" s="5"/>
      <c r="D72" s="29"/>
      <c r="E72" s="12"/>
      <c r="F72" s="15"/>
      <c r="G72" s="15"/>
      <c r="H72" s="5"/>
    </row>
    <row r="73" spans="1:8" x14ac:dyDescent="0.45">
      <c r="A73" s="9">
        <f t="shared" si="1"/>
        <v>69</v>
      </c>
      <c r="B73" s="9"/>
      <c r="C73" s="5"/>
      <c r="D73" s="29"/>
      <c r="E73" s="12"/>
      <c r="F73" s="15"/>
      <c r="G73" s="15"/>
      <c r="H73" s="5"/>
    </row>
    <row r="74" spans="1:8" x14ac:dyDescent="0.45">
      <c r="A74" s="9">
        <f t="shared" si="1"/>
        <v>70</v>
      </c>
      <c r="B74" s="9"/>
      <c r="C74" s="5"/>
      <c r="D74" s="29"/>
      <c r="E74" s="12"/>
      <c r="F74" s="15"/>
      <c r="G74" s="15"/>
      <c r="H74" s="5"/>
    </row>
    <row r="75" spans="1:8" x14ac:dyDescent="0.45">
      <c r="A75" s="9">
        <f t="shared" si="1"/>
        <v>71</v>
      </c>
      <c r="B75" s="9"/>
      <c r="C75" s="5"/>
      <c r="D75" s="29"/>
      <c r="E75" s="12"/>
      <c r="F75" s="15"/>
      <c r="G75" s="15"/>
      <c r="H75" s="5"/>
    </row>
    <row r="76" spans="1:8" x14ac:dyDescent="0.45">
      <c r="A76" s="9">
        <f t="shared" si="1"/>
        <v>72</v>
      </c>
      <c r="B76" s="9"/>
      <c r="C76" s="5"/>
      <c r="D76" s="29"/>
      <c r="E76" s="12"/>
      <c r="F76" s="15"/>
      <c r="G76" s="15"/>
      <c r="H76" s="5"/>
    </row>
    <row r="77" spans="1:8" x14ac:dyDescent="0.45">
      <c r="A77" s="9">
        <f t="shared" si="1"/>
        <v>73</v>
      </c>
      <c r="B77" s="9"/>
      <c r="C77" s="5"/>
      <c r="D77" s="29"/>
      <c r="E77" s="12"/>
      <c r="F77" s="15"/>
      <c r="G77" s="15"/>
      <c r="H77" s="5"/>
    </row>
    <row r="78" spans="1:8" x14ac:dyDescent="0.45">
      <c r="A78" s="9">
        <f t="shared" si="1"/>
        <v>74</v>
      </c>
      <c r="B78" s="9"/>
      <c r="C78" s="5"/>
      <c r="D78" s="29"/>
      <c r="E78" s="12"/>
      <c r="F78" s="15"/>
      <c r="G78" s="15"/>
      <c r="H78" s="5"/>
    </row>
    <row r="79" spans="1:8" x14ac:dyDescent="0.45">
      <c r="A79" s="9">
        <f t="shared" si="1"/>
        <v>75</v>
      </c>
      <c r="B79" s="9"/>
      <c r="C79" s="5"/>
      <c r="D79" s="29"/>
      <c r="E79" s="12"/>
      <c r="F79" s="15"/>
      <c r="G79" s="15"/>
      <c r="H79" s="5"/>
    </row>
    <row r="80" spans="1:8" x14ac:dyDescent="0.45">
      <c r="A80" s="9">
        <f t="shared" si="1"/>
        <v>76</v>
      </c>
      <c r="B80" s="9"/>
      <c r="C80" s="5"/>
      <c r="D80" s="29"/>
      <c r="E80" s="12"/>
      <c r="F80" s="15"/>
      <c r="G80" s="15"/>
      <c r="H80" s="5"/>
    </row>
    <row r="81" spans="1:8" x14ac:dyDescent="0.45">
      <c r="A81" s="9">
        <f t="shared" si="1"/>
        <v>77</v>
      </c>
      <c r="B81" s="9"/>
      <c r="C81" s="5"/>
      <c r="D81" s="29"/>
      <c r="E81" s="12"/>
      <c r="F81" s="15"/>
      <c r="G81" s="15"/>
      <c r="H81" s="5"/>
    </row>
    <row r="82" spans="1:8" x14ac:dyDescent="0.45">
      <c r="A82" s="9">
        <f t="shared" si="1"/>
        <v>78</v>
      </c>
      <c r="B82" s="9"/>
      <c r="C82" s="5"/>
      <c r="D82" s="29"/>
      <c r="E82" s="12"/>
      <c r="F82" s="15"/>
      <c r="G82" s="15"/>
      <c r="H82" s="5"/>
    </row>
    <row r="83" spans="1:8" x14ac:dyDescent="0.45">
      <c r="A83" s="9">
        <f t="shared" si="1"/>
        <v>79</v>
      </c>
      <c r="B83" s="9"/>
      <c r="C83" s="5"/>
      <c r="D83" s="29"/>
      <c r="E83" s="12"/>
      <c r="F83" s="15"/>
      <c r="G83" s="15"/>
      <c r="H83" s="5"/>
    </row>
    <row r="84" spans="1:8" x14ac:dyDescent="0.45">
      <c r="A84" s="9">
        <f t="shared" si="1"/>
        <v>80</v>
      </c>
      <c r="B84" s="9"/>
      <c r="C84" s="5"/>
      <c r="D84" s="29"/>
      <c r="E84" s="12"/>
      <c r="F84" s="15"/>
      <c r="G84" s="15"/>
      <c r="H84" s="5"/>
    </row>
    <row r="85" spans="1:8" x14ac:dyDescent="0.45">
      <c r="A85" s="9">
        <f t="shared" si="1"/>
        <v>81</v>
      </c>
      <c r="B85" s="9"/>
      <c r="C85" s="5"/>
      <c r="D85" s="29"/>
      <c r="E85" s="12"/>
      <c r="F85" s="15"/>
      <c r="G85" s="15"/>
      <c r="H85" s="5"/>
    </row>
    <row r="86" spans="1:8" x14ac:dyDescent="0.45">
      <c r="A86" s="9">
        <f t="shared" si="1"/>
        <v>82</v>
      </c>
      <c r="B86" s="9"/>
      <c r="C86" s="5"/>
      <c r="D86" s="29"/>
      <c r="E86" s="12"/>
      <c r="F86" s="15"/>
      <c r="G86" s="15"/>
      <c r="H86" s="5"/>
    </row>
    <row r="87" spans="1:8" x14ac:dyDescent="0.45">
      <c r="A87" s="9">
        <f t="shared" si="1"/>
        <v>83</v>
      </c>
      <c r="B87" s="9"/>
      <c r="C87" s="5"/>
      <c r="D87" s="29"/>
      <c r="E87" s="12"/>
      <c r="F87" s="15"/>
      <c r="G87" s="15"/>
      <c r="H87" s="5"/>
    </row>
    <row r="88" spans="1:8" x14ac:dyDescent="0.45">
      <c r="A88" s="9">
        <f t="shared" si="1"/>
        <v>84</v>
      </c>
      <c r="B88" s="9"/>
      <c r="C88" s="5"/>
      <c r="D88" s="29"/>
      <c r="E88" s="12"/>
      <c r="F88" s="15"/>
      <c r="G88" s="15"/>
      <c r="H88" s="5"/>
    </row>
    <row r="89" spans="1:8" x14ac:dyDescent="0.45">
      <c r="A89" s="9">
        <f t="shared" si="1"/>
        <v>85</v>
      </c>
      <c r="B89" s="9"/>
      <c r="C89" s="5"/>
      <c r="D89" s="29"/>
      <c r="E89" s="12"/>
      <c r="F89" s="15"/>
      <c r="G89" s="15"/>
      <c r="H89" s="5"/>
    </row>
    <row r="90" spans="1:8" x14ac:dyDescent="0.45">
      <c r="A90" s="9">
        <f t="shared" si="1"/>
        <v>86</v>
      </c>
      <c r="B90" s="9"/>
      <c r="C90" s="5"/>
      <c r="D90" s="29"/>
      <c r="E90" s="12"/>
      <c r="F90" s="15"/>
      <c r="G90" s="15"/>
      <c r="H90" s="5"/>
    </row>
    <row r="91" spans="1:8" x14ac:dyDescent="0.45">
      <c r="A91" s="9">
        <f t="shared" si="1"/>
        <v>87</v>
      </c>
      <c r="B91" s="9"/>
      <c r="C91" s="5"/>
      <c r="D91" s="29"/>
      <c r="E91" s="12"/>
      <c r="F91" s="15"/>
      <c r="G91" s="15"/>
      <c r="H91" s="5"/>
    </row>
    <row r="92" spans="1:8" x14ac:dyDescent="0.45">
      <c r="A92" s="9">
        <f t="shared" si="1"/>
        <v>88</v>
      </c>
      <c r="B92" s="9"/>
      <c r="C92" s="5"/>
      <c r="D92" s="29"/>
      <c r="E92" s="12"/>
      <c r="F92" s="15"/>
      <c r="G92" s="15"/>
      <c r="H92" s="5"/>
    </row>
    <row r="93" spans="1:8" x14ac:dyDescent="0.45">
      <c r="A93" s="9">
        <f t="shared" si="1"/>
        <v>89</v>
      </c>
      <c r="B93" s="9"/>
      <c r="C93" s="5"/>
      <c r="D93" s="29"/>
      <c r="E93" s="12"/>
      <c r="F93" s="15"/>
      <c r="G93" s="15"/>
      <c r="H93" s="5"/>
    </row>
    <row r="94" spans="1:8" x14ac:dyDescent="0.45">
      <c r="A94" s="9">
        <f t="shared" si="1"/>
        <v>90</v>
      </c>
      <c r="B94" s="9"/>
      <c r="C94" s="5"/>
      <c r="D94" s="29"/>
      <c r="E94" s="12"/>
      <c r="F94" s="15"/>
      <c r="G94" s="15"/>
      <c r="H94" s="5"/>
    </row>
    <row r="95" spans="1:8" x14ac:dyDescent="0.45">
      <c r="A95" s="9">
        <f t="shared" si="1"/>
        <v>91</v>
      </c>
      <c r="B95" s="9"/>
      <c r="C95" s="5"/>
      <c r="D95" s="29"/>
      <c r="E95" s="12"/>
      <c r="F95" s="15"/>
      <c r="G95" s="15"/>
      <c r="H95" s="5"/>
    </row>
    <row r="96" spans="1:8" x14ac:dyDescent="0.45">
      <c r="A96" s="9">
        <f t="shared" si="1"/>
        <v>92</v>
      </c>
      <c r="B96" s="9"/>
      <c r="C96" s="5"/>
      <c r="D96" s="29"/>
      <c r="E96" s="12"/>
      <c r="F96" s="15"/>
      <c r="G96" s="15"/>
      <c r="H96" s="5"/>
    </row>
    <row r="97" spans="1:8" x14ac:dyDescent="0.45">
      <c r="A97" s="9">
        <f t="shared" si="1"/>
        <v>93</v>
      </c>
      <c r="B97" s="9"/>
      <c r="C97" s="5"/>
      <c r="D97" s="29"/>
      <c r="E97" s="12"/>
      <c r="F97" s="15"/>
      <c r="G97" s="15"/>
      <c r="H97" s="5"/>
    </row>
    <row r="98" spans="1:8" x14ac:dyDescent="0.45">
      <c r="A98" s="9">
        <f t="shared" si="1"/>
        <v>94</v>
      </c>
      <c r="B98" s="9"/>
      <c r="C98" s="5"/>
      <c r="D98" s="29"/>
      <c r="E98" s="12"/>
      <c r="F98" s="15"/>
      <c r="G98" s="15"/>
      <c r="H98" s="5"/>
    </row>
    <row r="99" spans="1:8" x14ac:dyDescent="0.45">
      <c r="A99" s="9">
        <f t="shared" si="1"/>
        <v>95</v>
      </c>
      <c r="B99" s="9"/>
      <c r="C99" s="5"/>
      <c r="D99" s="29"/>
      <c r="E99" s="12"/>
      <c r="F99" s="15"/>
      <c r="G99" s="15"/>
      <c r="H99" s="5"/>
    </row>
    <row r="100" spans="1:8" x14ac:dyDescent="0.45">
      <c r="A100" s="9">
        <f t="shared" si="1"/>
        <v>96</v>
      </c>
      <c r="B100" s="9"/>
      <c r="C100" s="5"/>
      <c r="D100" s="29"/>
      <c r="E100" s="12"/>
      <c r="F100" s="15"/>
      <c r="G100" s="15"/>
      <c r="H100" s="5"/>
    </row>
    <row r="101" spans="1:8" x14ac:dyDescent="0.45">
      <c r="A101" s="9">
        <f t="shared" si="1"/>
        <v>97</v>
      </c>
      <c r="B101" s="9"/>
      <c r="C101" s="5"/>
      <c r="D101" s="29"/>
      <c r="E101" s="12"/>
      <c r="F101" s="15"/>
      <c r="G101" s="15"/>
      <c r="H101" s="5"/>
    </row>
    <row r="102" spans="1:8" x14ac:dyDescent="0.45">
      <c r="A102" s="9">
        <f t="shared" si="1"/>
        <v>98</v>
      </c>
      <c r="B102" s="9"/>
      <c r="C102" s="5"/>
      <c r="D102" s="29"/>
      <c r="E102" s="12"/>
      <c r="F102" s="15"/>
      <c r="G102" s="15"/>
      <c r="H102" s="5"/>
    </row>
    <row r="103" spans="1:8" x14ac:dyDescent="0.45">
      <c r="A103" s="9">
        <f t="shared" si="1"/>
        <v>99</v>
      </c>
      <c r="B103" s="9"/>
      <c r="C103" s="5"/>
      <c r="D103" s="29"/>
      <c r="E103" s="12"/>
      <c r="F103" s="15"/>
      <c r="G103" s="15"/>
      <c r="H103" s="5"/>
    </row>
    <row r="104" spans="1:8" x14ac:dyDescent="0.45">
      <c r="A104" s="9">
        <f t="shared" si="1"/>
        <v>100</v>
      </c>
      <c r="B104" s="9"/>
      <c r="C104" s="5"/>
      <c r="D104" s="29"/>
      <c r="E104" s="12"/>
      <c r="F104" s="15"/>
      <c r="G104" s="15"/>
      <c r="H104" s="5"/>
    </row>
    <row r="105" spans="1:8" x14ac:dyDescent="0.45">
      <c r="A105" s="44"/>
      <c r="B105" s="44"/>
      <c r="C105" s="45"/>
      <c r="D105" s="46"/>
      <c r="E105" s="47" t="s">
        <v>119</v>
      </c>
      <c r="F105" s="15">
        <f>SUM(F55:F104)</f>
        <v>0</v>
      </c>
      <c r="G105" s="15">
        <f>SUM(G55:G104)</f>
        <v>0</v>
      </c>
      <c r="H105" s="45"/>
    </row>
    <row r="106" spans="1:8" x14ac:dyDescent="0.45">
      <c r="A106" s="44"/>
      <c r="B106" s="44"/>
      <c r="C106" s="45"/>
      <c r="D106" s="46"/>
      <c r="E106" s="47" t="s">
        <v>120</v>
      </c>
      <c r="F106" s="15">
        <f>F54</f>
        <v>0</v>
      </c>
      <c r="G106" s="15">
        <f>G54</f>
        <v>0</v>
      </c>
      <c r="H106" s="45"/>
    </row>
    <row r="107" spans="1:8" x14ac:dyDescent="0.45">
      <c r="A107" s="44"/>
      <c r="B107" s="44"/>
      <c r="C107" s="45"/>
      <c r="D107" s="46"/>
      <c r="E107" s="47" t="s">
        <v>121</v>
      </c>
      <c r="F107" s="15">
        <f>F106+F105</f>
        <v>0</v>
      </c>
      <c r="G107" s="15">
        <f>G106+G105</f>
        <v>0</v>
      </c>
      <c r="H107" s="45"/>
    </row>
    <row r="108" spans="1:8" x14ac:dyDescent="0.45">
      <c r="A108" s="9">
        <f>A104+1</f>
        <v>101</v>
      </c>
      <c r="B108" s="9"/>
      <c r="C108" s="5"/>
      <c r="D108" s="29"/>
      <c r="E108" s="12"/>
      <c r="F108" s="15"/>
      <c r="G108" s="15"/>
      <c r="H108" s="5"/>
    </row>
    <row r="109" spans="1:8" x14ac:dyDescent="0.45">
      <c r="A109" s="9">
        <f t="shared" si="1"/>
        <v>102</v>
      </c>
      <c r="B109" s="9"/>
      <c r="C109" s="5"/>
      <c r="D109" s="29"/>
      <c r="E109" s="12"/>
      <c r="F109" s="15"/>
      <c r="G109" s="15"/>
      <c r="H109" s="5"/>
    </row>
    <row r="110" spans="1:8" x14ac:dyDescent="0.45">
      <c r="A110" s="9">
        <f t="shared" si="1"/>
        <v>103</v>
      </c>
      <c r="B110" s="9"/>
      <c r="C110" s="5"/>
      <c r="D110" s="29"/>
      <c r="E110" s="12"/>
      <c r="F110" s="15"/>
      <c r="G110" s="15"/>
      <c r="H110" s="5"/>
    </row>
    <row r="111" spans="1:8" x14ac:dyDescent="0.45">
      <c r="A111" s="9">
        <f t="shared" si="1"/>
        <v>104</v>
      </c>
      <c r="B111" s="9"/>
      <c r="C111" s="5"/>
      <c r="D111" s="29"/>
      <c r="E111" s="12"/>
      <c r="F111" s="15"/>
      <c r="G111" s="15"/>
      <c r="H111" s="5"/>
    </row>
    <row r="112" spans="1:8" x14ac:dyDescent="0.45">
      <c r="A112" s="9">
        <f t="shared" si="1"/>
        <v>105</v>
      </c>
      <c r="B112" s="9"/>
      <c r="C112" s="5"/>
      <c r="D112" s="29"/>
      <c r="E112" s="12"/>
      <c r="F112" s="15"/>
      <c r="G112" s="15"/>
      <c r="H112" s="5"/>
    </row>
    <row r="113" spans="1:8" x14ac:dyDescent="0.45">
      <c r="A113" s="9">
        <f t="shared" si="1"/>
        <v>106</v>
      </c>
      <c r="B113" s="9"/>
      <c r="C113" s="5"/>
      <c r="D113" s="29"/>
      <c r="E113" s="12"/>
      <c r="F113" s="15"/>
      <c r="G113" s="15"/>
      <c r="H113" s="5"/>
    </row>
    <row r="114" spans="1:8" x14ac:dyDescent="0.45">
      <c r="A114" s="9">
        <f t="shared" si="1"/>
        <v>107</v>
      </c>
      <c r="B114" s="9"/>
      <c r="C114" s="5"/>
      <c r="D114" s="29"/>
      <c r="E114" s="12"/>
      <c r="F114" s="15"/>
      <c r="G114" s="15"/>
      <c r="H114" s="5"/>
    </row>
    <row r="115" spans="1:8" x14ac:dyDescent="0.45">
      <c r="A115" s="9">
        <f t="shared" si="1"/>
        <v>108</v>
      </c>
      <c r="B115" s="9"/>
      <c r="C115" s="5"/>
      <c r="D115" s="29"/>
      <c r="E115" s="12"/>
      <c r="F115" s="15"/>
      <c r="G115" s="15"/>
      <c r="H115" s="5"/>
    </row>
    <row r="116" spans="1:8" x14ac:dyDescent="0.45">
      <c r="A116" s="9">
        <f t="shared" si="1"/>
        <v>109</v>
      </c>
      <c r="B116" s="9"/>
      <c r="C116" s="5"/>
      <c r="D116" s="29"/>
      <c r="E116" s="12"/>
      <c r="F116" s="15"/>
      <c r="G116" s="15"/>
      <c r="H116" s="5"/>
    </row>
    <row r="117" spans="1:8" x14ac:dyDescent="0.45">
      <c r="A117" s="9">
        <f t="shared" si="1"/>
        <v>110</v>
      </c>
      <c r="B117" s="9"/>
      <c r="C117" s="5"/>
      <c r="D117" s="29"/>
      <c r="E117" s="12"/>
      <c r="F117" s="15"/>
      <c r="G117" s="15"/>
      <c r="H117" s="5"/>
    </row>
    <row r="118" spans="1:8" x14ac:dyDescent="0.45">
      <c r="A118" s="9">
        <f t="shared" si="1"/>
        <v>111</v>
      </c>
      <c r="B118" s="9"/>
      <c r="C118" s="5"/>
      <c r="D118" s="29"/>
      <c r="E118" s="12"/>
      <c r="F118" s="15"/>
      <c r="G118" s="15"/>
      <c r="H118" s="5"/>
    </row>
    <row r="119" spans="1:8" x14ac:dyDescent="0.45">
      <c r="A119" s="9">
        <f t="shared" si="1"/>
        <v>112</v>
      </c>
      <c r="B119" s="9"/>
      <c r="C119" s="5"/>
      <c r="D119" s="29"/>
      <c r="E119" s="12"/>
      <c r="F119" s="15"/>
      <c r="G119" s="15"/>
      <c r="H119" s="5"/>
    </row>
    <row r="120" spans="1:8" x14ac:dyDescent="0.45">
      <c r="A120" s="9">
        <f t="shared" si="1"/>
        <v>113</v>
      </c>
      <c r="B120" s="9"/>
      <c r="C120" s="5"/>
      <c r="D120" s="29"/>
      <c r="E120" s="12"/>
      <c r="F120" s="15"/>
      <c r="G120" s="15"/>
      <c r="H120" s="5"/>
    </row>
    <row r="121" spans="1:8" x14ac:dyDescent="0.45">
      <c r="A121" s="9">
        <f t="shared" si="1"/>
        <v>114</v>
      </c>
      <c r="B121" s="9"/>
      <c r="C121" s="5"/>
      <c r="D121" s="29"/>
      <c r="E121" s="12"/>
      <c r="F121" s="15"/>
      <c r="G121" s="15"/>
      <c r="H121" s="5"/>
    </row>
    <row r="122" spans="1:8" x14ac:dyDescent="0.45">
      <c r="A122" s="9">
        <f t="shared" si="1"/>
        <v>115</v>
      </c>
      <c r="B122" s="9"/>
      <c r="C122" s="5"/>
      <c r="D122" s="29"/>
      <c r="E122" s="12"/>
      <c r="F122" s="15"/>
      <c r="G122" s="15"/>
      <c r="H122" s="5"/>
    </row>
    <row r="123" spans="1:8" x14ac:dyDescent="0.45">
      <c r="A123" s="9">
        <f t="shared" si="1"/>
        <v>116</v>
      </c>
      <c r="B123" s="9"/>
      <c r="C123" s="5"/>
      <c r="D123" s="29"/>
      <c r="E123" s="12"/>
      <c r="F123" s="15"/>
      <c r="G123" s="15"/>
      <c r="H123" s="5"/>
    </row>
    <row r="124" spans="1:8" x14ac:dyDescent="0.45">
      <c r="A124" s="9">
        <f t="shared" si="1"/>
        <v>117</v>
      </c>
      <c r="B124" s="9"/>
      <c r="C124" s="5"/>
      <c r="D124" s="29"/>
      <c r="E124" s="12"/>
      <c r="F124" s="15"/>
      <c r="G124" s="15"/>
      <c r="H124" s="5"/>
    </row>
    <row r="125" spans="1:8" x14ac:dyDescent="0.45">
      <c r="A125" s="9">
        <f t="shared" si="1"/>
        <v>118</v>
      </c>
      <c r="B125" s="9"/>
      <c r="C125" s="5"/>
      <c r="D125" s="29"/>
      <c r="E125" s="12"/>
      <c r="F125" s="15"/>
      <c r="G125" s="15"/>
      <c r="H125" s="5"/>
    </row>
    <row r="126" spans="1:8" x14ac:dyDescent="0.45">
      <c r="A126" s="9">
        <f t="shared" si="1"/>
        <v>119</v>
      </c>
      <c r="B126" s="9"/>
      <c r="C126" s="5"/>
      <c r="D126" s="29"/>
      <c r="E126" s="12"/>
      <c r="F126" s="15"/>
      <c r="G126" s="15"/>
      <c r="H126" s="5"/>
    </row>
    <row r="127" spans="1:8" x14ac:dyDescent="0.45">
      <c r="A127" s="9">
        <f t="shared" si="1"/>
        <v>120</v>
      </c>
      <c r="B127" s="9"/>
      <c r="C127" s="5"/>
      <c r="D127" s="29"/>
      <c r="E127" s="12"/>
      <c r="F127" s="15"/>
      <c r="G127" s="15"/>
      <c r="H127" s="5"/>
    </row>
    <row r="128" spans="1:8" x14ac:dyDescent="0.45">
      <c r="A128" s="9">
        <f t="shared" si="1"/>
        <v>121</v>
      </c>
      <c r="B128" s="9"/>
      <c r="C128" s="5"/>
      <c r="D128" s="29"/>
      <c r="E128" s="12"/>
      <c r="F128" s="15"/>
      <c r="G128" s="15"/>
      <c r="H128" s="5"/>
    </row>
    <row r="129" spans="1:8" x14ac:dyDescent="0.45">
      <c r="A129" s="9">
        <f t="shared" si="1"/>
        <v>122</v>
      </c>
      <c r="B129" s="9"/>
      <c r="C129" s="5"/>
      <c r="D129" s="29"/>
      <c r="E129" s="12"/>
      <c r="F129" s="15"/>
      <c r="G129" s="15"/>
      <c r="H129" s="5"/>
    </row>
    <row r="130" spans="1:8" x14ac:dyDescent="0.45">
      <c r="A130" s="9">
        <f t="shared" si="1"/>
        <v>123</v>
      </c>
      <c r="B130" s="9"/>
      <c r="C130" s="5"/>
      <c r="D130" s="29"/>
      <c r="E130" s="12"/>
      <c r="F130" s="15"/>
      <c r="G130" s="15"/>
      <c r="H130" s="5"/>
    </row>
    <row r="131" spans="1:8" x14ac:dyDescent="0.45">
      <c r="A131" s="9">
        <f t="shared" si="1"/>
        <v>124</v>
      </c>
      <c r="B131" s="9"/>
      <c r="C131" s="5"/>
      <c r="D131" s="29"/>
      <c r="E131" s="12"/>
      <c r="F131" s="15"/>
      <c r="G131" s="15"/>
      <c r="H131" s="5"/>
    </row>
    <row r="132" spans="1:8" x14ac:dyDescent="0.45">
      <c r="A132" s="9">
        <f t="shared" si="1"/>
        <v>125</v>
      </c>
      <c r="B132" s="9"/>
      <c r="C132" s="5"/>
      <c r="D132" s="29"/>
      <c r="E132" s="12"/>
      <c r="F132" s="15"/>
      <c r="G132" s="15"/>
      <c r="H132" s="5"/>
    </row>
    <row r="133" spans="1:8" x14ac:dyDescent="0.45">
      <c r="A133" s="9">
        <f t="shared" si="1"/>
        <v>126</v>
      </c>
      <c r="B133" s="9"/>
      <c r="C133" s="5"/>
      <c r="D133" s="29"/>
      <c r="E133" s="12"/>
      <c r="F133" s="15"/>
      <c r="G133" s="15"/>
      <c r="H133" s="5"/>
    </row>
    <row r="134" spans="1:8" x14ac:dyDescent="0.45">
      <c r="A134" s="9">
        <f t="shared" si="1"/>
        <v>127</v>
      </c>
      <c r="B134" s="9"/>
      <c r="C134" s="5"/>
      <c r="D134" s="29"/>
      <c r="E134" s="12"/>
      <c r="F134" s="15"/>
      <c r="G134" s="15"/>
      <c r="H134" s="5"/>
    </row>
    <row r="135" spans="1:8" x14ac:dyDescent="0.45">
      <c r="A135" s="9">
        <f t="shared" si="1"/>
        <v>128</v>
      </c>
      <c r="B135" s="9"/>
      <c r="C135" s="5"/>
      <c r="D135" s="29"/>
      <c r="E135" s="12"/>
      <c r="F135" s="15"/>
      <c r="G135" s="15"/>
      <c r="H135" s="5"/>
    </row>
    <row r="136" spans="1:8" x14ac:dyDescent="0.45">
      <c r="A136" s="9">
        <f t="shared" si="1"/>
        <v>129</v>
      </c>
      <c r="B136" s="9"/>
      <c r="C136" s="5"/>
      <c r="D136" s="29"/>
      <c r="E136" s="12"/>
      <c r="F136" s="15"/>
      <c r="G136" s="15"/>
      <c r="H136" s="5"/>
    </row>
    <row r="137" spans="1:8" x14ac:dyDescent="0.45">
      <c r="A137" s="9">
        <f t="shared" si="1"/>
        <v>130</v>
      </c>
      <c r="B137" s="9"/>
      <c r="C137" s="5"/>
      <c r="D137" s="29"/>
      <c r="E137" s="12"/>
      <c r="F137" s="15"/>
      <c r="G137" s="15"/>
      <c r="H137" s="5"/>
    </row>
    <row r="138" spans="1:8" x14ac:dyDescent="0.45">
      <c r="A138" s="9">
        <f t="shared" ref="A138:A204" si="2">A137+1</f>
        <v>131</v>
      </c>
      <c r="B138" s="9"/>
      <c r="C138" s="5"/>
      <c r="D138" s="29"/>
      <c r="E138" s="12"/>
      <c r="F138" s="15"/>
      <c r="G138" s="15"/>
      <c r="H138" s="5"/>
    </row>
    <row r="139" spans="1:8" x14ac:dyDescent="0.45">
      <c r="A139" s="9">
        <f t="shared" si="2"/>
        <v>132</v>
      </c>
      <c r="B139" s="9"/>
      <c r="C139" s="5"/>
      <c r="D139" s="29"/>
      <c r="E139" s="12"/>
      <c r="F139" s="15"/>
      <c r="G139" s="15"/>
      <c r="H139" s="5"/>
    </row>
    <row r="140" spans="1:8" x14ac:dyDescent="0.45">
      <c r="A140" s="9">
        <f t="shared" si="2"/>
        <v>133</v>
      </c>
      <c r="B140" s="9"/>
      <c r="C140" s="5"/>
      <c r="D140" s="29"/>
      <c r="E140" s="12"/>
      <c r="F140" s="15"/>
      <c r="G140" s="15"/>
      <c r="H140" s="5"/>
    </row>
    <row r="141" spans="1:8" x14ac:dyDescent="0.45">
      <c r="A141" s="9">
        <f t="shared" si="2"/>
        <v>134</v>
      </c>
      <c r="B141" s="9"/>
      <c r="C141" s="5"/>
      <c r="D141" s="29"/>
      <c r="E141" s="12"/>
      <c r="F141" s="15"/>
      <c r="G141" s="15"/>
      <c r="H141" s="5"/>
    </row>
    <row r="142" spans="1:8" x14ac:dyDescent="0.45">
      <c r="A142" s="9">
        <f t="shared" si="2"/>
        <v>135</v>
      </c>
      <c r="B142" s="9"/>
      <c r="C142" s="5"/>
      <c r="D142" s="29"/>
      <c r="E142" s="12"/>
      <c r="F142" s="15"/>
      <c r="G142" s="15"/>
      <c r="H142" s="5"/>
    </row>
    <row r="143" spans="1:8" x14ac:dyDescent="0.45">
      <c r="A143" s="9">
        <f t="shared" si="2"/>
        <v>136</v>
      </c>
      <c r="B143" s="9"/>
      <c r="C143" s="5"/>
      <c r="D143" s="29"/>
      <c r="E143" s="12"/>
      <c r="F143" s="15"/>
      <c r="G143" s="15"/>
      <c r="H143" s="5"/>
    </row>
    <row r="144" spans="1:8" x14ac:dyDescent="0.45">
      <c r="A144" s="9">
        <f t="shared" si="2"/>
        <v>137</v>
      </c>
      <c r="B144" s="9"/>
      <c r="C144" s="5"/>
      <c r="D144" s="29"/>
      <c r="E144" s="12"/>
      <c r="F144" s="15"/>
      <c r="G144" s="15"/>
      <c r="H144" s="5"/>
    </row>
    <row r="145" spans="1:8" x14ac:dyDescent="0.45">
      <c r="A145" s="9">
        <f t="shared" si="2"/>
        <v>138</v>
      </c>
      <c r="B145" s="9"/>
      <c r="C145" s="5"/>
      <c r="D145" s="29"/>
      <c r="E145" s="12"/>
      <c r="F145" s="15"/>
      <c r="G145" s="15"/>
      <c r="H145" s="5"/>
    </row>
    <row r="146" spans="1:8" x14ac:dyDescent="0.45">
      <c r="A146" s="9">
        <f t="shared" si="2"/>
        <v>139</v>
      </c>
      <c r="B146" s="9"/>
      <c r="C146" s="5"/>
      <c r="D146" s="29"/>
      <c r="E146" s="12"/>
      <c r="F146" s="15"/>
      <c r="G146" s="15"/>
      <c r="H146" s="5"/>
    </row>
    <row r="147" spans="1:8" x14ac:dyDescent="0.45">
      <c r="A147" s="9">
        <f t="shared" si="2"/>
        <v>140</v>
      </c>
      <c r="B147" s="9"/>
      <c r="C147" s="5"/>
      <c r="D147" s="29"/>
      <c r="E147" s="12"/>
      <c r="F147" s="15"/>
      <c r="G147" s="15"/>
      <c r="H147" s="5"/>
    </row>
    <row r="148" spans="1:8" x14ac:dyDescent="0.45">
      <c r="A148" s="9">
        <f t="shared" si="2"/>
        <v>141</v>
      </c>
      <c r="B148" s="9"/>
      <c r="C148" s="5"/>
      <c r="D148" s="29"/>
      <c r="E148" s="12"/>
      <c r="F148" s="15"/>
      <c r="G148" s="15"/>
      <c r="H148" s="5"/>
    </row>
    <row r="149" spans="1:8" x14ac:dyDescent="0.45">
      <c r="A149" s="9">
        <f t="shared" si="2"/>
        <v>142</v>
      </c>
      <c r="B149" s="9"/>
      <c r="C149" s="5"/>
      <c r="D149" s="29"/>
      <c r="E149" s="12"/>
      <c r="F149" s="15"/>
      <c r="G149" s="15"/>
      <c r="H149" s="5"/>
    </row>
    <row r="150" spans="1:8" x14ac:dyDescent="0.45">
      <c r="A150" s="9">
        <f t="shared" si="2"/>
        <v>143</v>
      </c>
      <c r="B150" s="9"/>
      <c r="C150" s="5"/>
      <c r="D150" s="29"/>
      <c r="E150" s="12"/>
      <c r="F150" s="15"/>
      <c r="G150" s="15"/>
      <c r="H150" s="5"/>
    </row>
    <row r="151" spans="1:8" x14ac:dyDescent="0.45">
      <c r="A151" s="9">
        <f t="shared" si="2"/>
        <v>144</v>
      </c>
      <c r="B151" s="9"/>
      <c r="C151" s="5"/>
      <c r="D151" s="29"/>
      <c r="E151" s="12"/>
      <c r="F151" s="15"/>
      <c r="G151" s="15"/>
      <c r="H151" s="5"/>
    </row>
    <row r="152" spans="1:8" x14ac:dyDescent="0.45">
      <c r="A152" s="9">
        <f t="shared" si="2"/>
        <v>145</v>
      </c>
      <c r="B152" s="9"/>
      <c r="C152" s="5"/>
      <c r="D152" s="29"/>
      <c r="E152" s="12"/>
      <c r="F152" s="15"/>
      <c r="G152" s="15"/>
      <c r="H152" s="5"/>
    </row>
    <row r="153" spans="1:8" x14ac:dyDescent="0.45">
      <c r="A153" s="9">
        <f t="shared" si="2"/>
        <v>146</v>
      </c>
      <c r="B153" s="9"/>
      <c r="C153" s="5"/>
      <c r="D153" s="29"/>
      <c r="E153" s="12"/>
      <c r="F153" s="15"/>
      <c r="G153" s="15"/>
      <c r="H153" s="5"/>
    </row>
    <row r="154" spans="1:8" x14ac:dyDescent="0.45">
      <c r="A154" s="9">
        <f t="shared" si="2"/>
        <v>147</v>
      </c>
      <c r="B154" s="9"/>
      <c r="C154" s="5"/>
      <c r="D154" s="29"/>
      <c r="E154" s="12"/>
      <c r="F154" s="15"/>
      <c r="G154" s="15"/>
      <c r="H154" s="5"/>
    </row>
    <row r="155" spans="1:8" x14ac:dyDescent="0.45">
      <c r="A155" s="9">
        <f t="shared" si="2"/>
        <v>148</v>
      </c>
      <c r="B155" s="9"/>
      <c r="C155" s="5"/>
      <c r="D155" s="29"/>
      <c r="E155" s="12"/>
      <c r="F155" s="15"/>
      <c r="G155" s="15"/>
      <c r="H155" s="5"/>
    </row>
    <row r="156" spans="1:8" x14ac:dyDescent="0.45">
      <c r="A156" s="9">
        <f t="shared" si="2"/>
        <v>149</v>
      </c>
      <c r="B156" s="9"/>
      <c r="C156" s="5"/>
      <c r="D156" s="29"/>
      <c r="E156" s="12"/>
      <c r="F156" s="15"/>
      <c r="G156" s="15"/>
      <c r="H156" s="5"/>
    </row>
    <row r="157" spans="1:8" x14ac:dyDescent="0.45">
      <c r="A157" s="9">
        <f t="shared" si="2"/>
        <v>150</v>
      </c>
      <c r="B157" s="9"/>
      <c r="C157" s="5"/>
      <c r="D157" s="29"/>
      <c r="E157" s="12"/>
      <c r="F157" s="15"/>
      <c r="G157" s="15"/>
      <c r="H157" s="5"/>
    </row>
    <row r="158" spans="1:8" x14ac:dyDescent="0.45">
      <c r="A158" s="44"/>
      <c r="B158" s="44"/>
      <c r="C158" s="45"/>
      <c r="D158" s="46"/>
      <c r="E158" s="47" t="s">
        <v>119</v>
      </c>
      <c r="F158" s="15">
        <f>SUM(F108:F157)</f>
        <v>0</v>
      </c>
      <c r="G158" s="15">
        <f>SUM(G108:G157)</f>
        <v>0</v>
      </c>
      <c r="H158" s="45"/>
    </row>
    <row r="159" spans="1:8" x14ac:dyDescent="0.45">
      <c r="A159" s="44"/>
      <c r="B159" s="44"/>
      <c r="C159" s="45"/>
      <c r="D159" s="46"/>
      <c r="E159" s="47" t="s">
        <v>120</v>
      </c>
      <c r="F159" s="15">
        <f>F107</f>
        <v>0</v>
      </c>
      <c r="G159" s="15">
        <f>G107</f>
        <v>0</v>
      </c>
      <c r="H159" s="45"/>
    </row>
    <row r="160" spans="1:8" x14ac:dyDescent="0.45">
      <c r="A160" s="44"/>
      <c r="B160" s="44"/>
      <c r="C160" s="45"/>
      <c r="D160" s="46"/>
      <c r="E160" s="47" t="s">
        <v>121</v>
      </c>
      <c r="F160" s="15">
        <f>F159+F158</f>
        <v>0</v>
      </c>
      <c r="G160" s="15">
        <f>G159+G158</f>
        <v>0</v>
      </c>
      <c r="H160" s="45"/>
    </row>
    <row r="161" spans="1:8" x14ac:dyDescent="0.45">
      <c r="A161" s="9">
        <f>A157+1</f>
        <v>151</v>
      </c>
      <c r="B161" s="9"/>
      <c r="C161" s="5"/>
      <c r="D161" s="29"/>
      <c r="E161" s="12"/>
      <c r="F161" s="15"/>
      <c r="G161" s="15"/>
      <c r="H161" s="5"/>
    </row>
    <row r="162" spans="1:8" x14ac:dyDescent="0.45">
      <c r="A162" s="9">
        <f t="shared" si="2"/>
        <v>152</v>
      </c>
      <c r="B162" s="9"/>
      <c r="C162" s="5"/>
      <c r="D162" s="29"/>
      <c r="E162" s="12"/>
      <c r="F162" s="15"/>
      <c r="G162" s="15"/>
      <c r="H162" s="5"/>
    </row>
    <row r="163" spans="1:8" x14ac:dyDescent="0.45">
      <c r="A163" s="9">
        <f t="shared" si="2"/>
        <v>153</v>
      </c>
      <c r="B163" s="9"/>
      <c r="C163" s="5"/>
      <c r="D163" s="29"/>
      <c r="E163" s="12"/>
      <c r="F163" s="15"/>
      <c r="G163" s="15"/>
      <c r="H163" s="5"/>
    </row>
    <row r="164" spans="1:8" x14ac:dyDescent="0.45">
      <c r="A164" s="9">
        <f t="shared" si="2"/>
        <v>154</v>
      </c>
      <c r="B164" s="9"/>
      <c r="C164" s="5"/>
      <c r="D164" s="29"/>
      <c r="E164" s="12"/>
      <c r="F164" s="15"/>
      <c r="G164" s="15"/>
      <c r="H164" s="5"/>
    </row>
    <row r="165" spans="1:8" x14ac:dyDescent="0.45">
      <c r="A165" s="9">
        <f t="shared" si="2"/>
        <v>155</v>
      </c>
      <c r="B165" s="9"/>
      <c r="C165" s="5"/>
      <c r="D165" s="29"/>
      <c r="E165" s="12"/>
      <c r="F165" s="15"/>
      <c r="G165" s="15"/>
      <c r="H165" s="5"/>
    </row>
    <row r="166" spans="1:8" x14ac:dyDescent="0.45">
      <c r="A166" s="9">
        <f t="shared" si="2"/>
        <v>156</v>
      </c>
      <c r="B166" s="9"/>
      <c r="C166" s="5"/>
      <c r="D166" s="29"/>
      <c r="E166" s="12"/>
      <c r="F166" s="15"/>
      <c r="G166" s="15"/>
      <c r="H166" s="5"/>
    </row>
    <row r="167" spans="1:8" x14ac:dyDescent="0.45">
      <c r="A167" s="9">
        <f t="shared" si="2"/>
        <v>157</v>
      </c>
      <c r="B167" s="9"/>
      <c r="C167" s="5"/>
      <c r="D167" s="29"/>
      <c r="E167" s="12"/>
      <c r="F167" s="15"/>
      <c r="G167" s="15"/>
      <c r="H167" s="5"/>
    </row>
    <row r="168" spans="1:8" x14ac:dyDescent="0.45">
      <c r="A168" s="9">
        <f t="shared" si="2"/>
        <v>158</v>
      </c>
      <c r="B168" s="9"/>
      <c r="C168" s="5"/>
      <c r="D168" s="29"/>
      <c r="E168" s="12"/>
      <c r="F168" s="15"/>
      <c r="G168" s="15"/>
      <c r="H168" s="5"/>
    </row>
    <row r="169" spans="1:8" x14ac:dyDescent="0.45">
      <c r="A169" s="9">
        <f t="shared" si="2"/>
        <v>159</v>
      </c>
      <c r="B169" s="9"/>
      <c r="C169" s="5"/>
      <c r="D169" s="29"/>
      <c r="E169" s="12"/>
      <c r="F169" s="15"/>
      <c r="G169" s="15"/>
      <c r="H169" s="5"/>
    </row>
    <row r="170" spans="1:8" x14ac:dyDescent="0.45">
      <c r="A170" s="9">
        <f t="shared" si="2"/>
        <v>160</v>
      </c>
      <c r="B170" s="9"/>
      <c r="C170" s="5"/>
      <c r="D170" s="29"/>
      <c r="E170" s="12"/>
      <c r="F170" s="15"/>
      <c r="G170" s="15"/>
      <c r="H170" s="5"/>
    </row>
    <row r="171" spans="1:8" x14ac:dyDescent="0.45">
      <c r="A171" s="9">
        <f t="shared" si="2"/>
        <v>161</v>
      </c>
      <c r="B171" s="9"/>
      <c r="C171" s="5"/>
      <c r="D171" s="29"/>
      <c r="E171" s="12"/>
      <c r="F171" s="15"/>
      <c r="G171" s="15"/>
      <c r="H171" s="5"/>
    </row>
    <row r="172" spans="1:8" x14ac:dyDescent="0.45">
      <c r="A172" s="9">
        <f t="shared" si="2"/>
        <v>162</v>
      </c>
      <c r="B172" s="9"/>
      <c r="C172" s="5"/>
      <c r="D172" s="29"/>
      <c r="E172" s="12"/>
      <c r="F172" s="15"/>
      <c r="G172" s="15"/>
      <c r="H172" s="5"/>
    </row>
    <row r="173" spans="1:8" x14ac:dyDescent="0.45">
      <c r="A173" s="9">
        <f t="shared" si="2"/>
        <v>163</v>
      </c>
      <c r="B173" s="9"/>
      <c r="C173" s="5"/>
      <c r="D173" s="29"/>
      <c r="E173" s="12"/>
      <c r="F173" s="15"/>
      <c r="G173" s="15"/>
      <c r="H173" s="5"/>
    </row>
    <row r="174" spans="1:8" x14ac:dyDescent="0.45">
      <c r="A174" s="9">
        <f t="shared" si="2"/>
        <v>164</v>
      </c>
      <c r="B174" s="9"/>
      <c r="C174" s="5"/>
      <c r="D174" s="29"/>
      <c r="E174" s="12"/>
      <c r="F174" s="15"/>
      <c r="G174" s="15"/>
      <c r="H174" s="5"/>
    </row>
    <row r="175" spans="1:8" x14ac:dyDescent="0.45">
      <c r="A175" s="9">
        <f t="shared" si="2"/>
        <v>165</v>
      </c>
      <c r="B175" s="9"/>
      <c r="C175" s="5"/>
      <c r="D175" s="29"/>
      <c r="E175" s="12"/>
      <c r="F175" s="15"/>
      <c r="G175" s="15"/>
      <c r="H175" s="5"/>
    </row>
    <row r="176" spans="1:8" x14ac:dyDescent="0.45">
      <c r="A176" s="9">
        <f t="shared" si="2"/>
        <v>166</v>
      </c>
      <c r="B176" s="9"/>
      <c r="C176" s="5"/>
      <c r="D176" s="29"/>
      <c r="E176" s="12"/>
      <c r="F176" s="15"/>
      <c r="G176" s="15"/>
      <c r="H176" s="5"/>
    </row>
    <row r="177" spans="1:8" x14ac:dyDescent="0.45">
      <c r="A177" s="9">
        <f t="shared" si="2"/>
        <v>167</v>
      </c>
      <c r="B177" s="9"/>
      <c r="C177" s="5"/>
      <c r="D177" s="29"/>
      <c r="E177" s="12"/>
      <c r="F177" s="15"/>
      <c r="G177" s="15"/>
      <c r="H177" s="5"/>
    </row>
    <row r="178" spans="1:8" x14ac:dyDescent="0.45">
      <c r="A178" s="9">
        <f t="shared" si="2"/>
        <v>168</v>
      </c>
      <c r="B178" s="9"/>
      <c r="C178" s="5"/>
      <c r="D178" s="29"/>
      <c r="E178" s="12"/>
      <c r="F178" s="15"/>
      <c r="G178" s="15"/>
      <c r="H178" s="5"/>
    </row>
    <row r="179" spans="1:8" x14ac:dyDescent="0.45">
      <c r="A179" s="9">
        <f t="shared" si="2"/>
        <v>169</v>
      </c>
      <c r="B179" s="9"/>
      <c r="C179" s="5"/>
      <c r="D179" s="29"/>
      <c r="E179" s="12"/>
      <c r="F179" s="15"/>
      <c r="G179" s="15"/>
      <c r="H179" s="5"/>
    </row>
    <row r="180" spans="1:8" x14ac:dyDescent="0.45">
      <c r="A180" s="9">
        <f t="shared" si="2"/>
        <v>170</v>
      </c>
      <c r="B180" s="9"/>
      <c r="C180" s="5"/>
      <c r="D180" s="29"/>
      <c r="E180" s="12"/>
      <c r="F180" s="15"/>
      <c r="G180" s="15"/>
      <c r="H180" s="5"/>
    </row>
    <row r="181" spans="1:8" x14ac:dyDescent="0.45">
      <c r="A181" s="9">
        <f t="shared" si="2"/>
        <v>171</v>
      </c>
      <c r="B181" s="9"/>
      <c r="C181" s="5"/>
      <c r="D181" s="29"/>
      <c r="E181" s="12"/>
      <c r="F181" s="15"/>
      <c r="G181" s="15"/>
      <c r="H181" s="5"/>
    </row>
    <row r="182" spans="1:8" x14ac:dyDescent="0.45">
      <c r="A182" s="9">
        <f t="shared" si="2"/>
        <v>172</v>
      </c>
      <c r="B182" s="9"/>
      <c r="C182" s="5"/>
      <c r="D182" s="29"/>
      <c r="E182" s="12"/>
      <c r="F182" s="15"/>
      <c r="G182" s="15"/>
      <c r="H182" s="5"/>
    </row>
    <row r="183" spans="1:8" x14ac:dyDescent="0.45">
      <c r="A183" s="9">
        <f t="shared" si="2"/>
        <v>173</v>
      </c>
      <c r="B183" s="9"/>
      <c r="C183" s="5"/>
      <c r="D183" s="29"/>
      <c r="E183" s="12"/>
      <c r="F183" s="15"/>
      <c r="G183" s="15"/>
      <c r="H183" s="5"/>
    </row>
    <row r="184" spans="1:8" x14ac:dyDescent="0.45">
      <c r="A184" s="9">
        <f t="shared" si="2"/>
        <v>174</v>
      </c>
      <c r="B184" s="9"/>
      <c r="C184" s="5"/>
      <c r="D184" s="29"/>
      <c r="E184" s="12"/>
      <c r="F184" s="15"/>
      <c r="G184" s="15"/>
      <c r="H184" s="5"/>
    </row>
    <row r="185" spans="1:8" x14ac:dyDescent="0.45">
      <c r="A185" s="9">
        <f t="shared" si="2"/>
        <v>175</v>
      </c>
      <c r="B185" s="9"/>
      <c r="C185" s="5"/>
      <c r="D185" s="29"/>
      <c r="E185" s="12"/>
      <c r="F185" s="15"/>
      <c r="G185" s="15"/>
      <c r="H185" s="5"/>
    </row>
    <row r="186" spans="1:8" x14ac:dyDescent="0.45">
      <c r="A186" s="9">
        <f t="shared" si="2"/>
        <v>176</v>
      </c>
      <c r="B186" s="9"/>
      <c r="C186" s="5"/>
      <c r="D186" s="29"/>
      <c r="E186" s="12"/>
      <c r="F186" s="15"/>
      <c r="G186" s="15"/>
      <c r="H186" s="5"/>
    </row>
    <row r="187" spans="1:8" x14ac:dyDescent="0.45">
      <c r="A187" s="9">
        <f t="shared" si="2"/>
        <v>177</v>
      </c>
      <c r="B187" s="9"/>
      <c r="C187" s="5"/>
      <c r="D187" s="29"/>
      <c r="E187" s="12"/>
      <c r="F187" s="15"/>
      <c r="G187" s="15"/>
      <c r="H187" s="5"/>
    </row>
    <row r="188" spans="1:8" x14ac:dyDescent="0.45">
      <c r="A188" s="9">
        <f t="shared" si="2"/>
        <v>178</v>
      </c>
      <c r="B188" s="9"/>
      <c r="C188" s="5"/>
      <c r="D188" s="29"/>
      <c r="E188" s="12"/>
      <c r="F188" s="15"/>
      <c r="G188" s="15"/>
      <c r="H188" s="5"/>
    </row>
    <row r="189" spans="1:8" x14ac:dyDescent="0.45">
      <c r="A189" s="9">
        <f t="shared" si="2"/>
        <v>179</v>
      </c>
      <c r="B189" s="9"/>
      <c r="C189" s="5"/>
      <c r="D189" s="29"/>
      <c r="E189" s="12"/>
      <c r="F189" s="15"/>
      <c r="G189" s="15"/>
      <c r="H189" s="5"/>
    </row>
    <row r="190" spans="1:8" x14ac:dyDescent="0.45">
      <c r="A190" s="9">
        <f t="shared" si="2"/>
        <v>180</v>
      </c>
      <c r="B190" s="9"/>
      <c r="C190" s="5"/>
      <c r="D190" s="29"/>
      <c r="E190" s="12"/>
      <c r="F190" s="15"/>
      <c r="G190" s="15"/>
      <c r="H190" s="5"/>
    </row>
    <row r="191" spans="1:8" x14ac:dyDescent="0.45">
      <c r="A191" s="9">
        <f t="shared" si="2"/>
        <v>181</v>
      </c>
      <c r="B191" s="9"/>
      <c r="C191" s="5"/>
      <c r="D191" s="29"/>
      <c r="E191" s="12"/>
      <c r="F191" s="15"/>
      <c r="G191" s="15"/>
      <c r="H191" s="5"/>
    </row>
    <row r="192" spans="1:8" x14ac:dyDescent="0.45">
      <c r="A192" s="9">
        <f t="shared" si="2"/>
        <v>182</v>
      </c>
      <c r="B192" s="9"/>
      <c r="C192" s="5"/>
      <c r="D192" s="29"/>
      <c r="E192" s="12"/>
      <c r="F192" s="15"/>
      <c r="G192" s="15"/>
      <c r="H192" s="5"/>
    </row>
    <row r="193" spans="1:8" x14ac:dyDescent="0.45">
      <c r="A193" s="9">
        <f t="shared" si="2"/>
        <v>183</v>
      </c>
      <c r="B193" s="9"/>
      <c r="C193" s="5"/>
      <c r="D193" s="29"/>
      <c r="E193" s="12"/>
      <c r="F193" s="15"/>
      <c r="G193" s="15"/>
      <c r="H193" s="5"/>
    </row>
    <row r="194" spans="1:8" x14ac:dyDescent="0.45">
      <c r="A194" s="9">
        <f t="shared" si="2"/>
        <v>184</v>
      </c>
      <c r="B194" s="9"/>
      <c r="C194" s="5"/>
      <c r="D194" s="29"/>
      <c r="E194" s="12"/>
      <c r="F194" s="15"/>
      <c r="G194" s="15"/>
      <c r="H194" s="5"/>
    </row>
    <row r="195" spans="1:8" x14ac:dyDescent="0.45">
      <c r="A195" s="9">
        <f t="shared" si="2"/>
        <v>185</v>
      </c>
      <c r="B195" s="9"/>
      <c r="C195" s="5"/>
      <c r="D195" s="29"/>
      <c r="E195" s="12"/>
      <c r="F195" s="15"/>
      <c r="G195" s="15"/>
      <c r="H195" s="5"/>
    </row>
    <row r="196" spans="1:8" x14ac:dyDescent="0.45">
      <c r="A196" s="9">
        <f t="shared" si="2"/>
        <v>186</v>
      </c>
      <c r="B196" s="9"/>
      <c r="C196" s="5"/>
      <c r="D196" s="29"/>
      <c r="E196" s="12"/>
      <c r="F196" s="15"/>
      <c r="G196" s="15"/>
      <c r="H196" s="5"/>
    </row>
    <row r="197" spans="1:8" x14ac:dyDescent="0.45">
      <c r="A197" s="9">
        <f t="shared" si="2"/>
        <v>187</v>
      </c>
      <c r="B197" s="9"/>
      <c r="C197" s="5"/>
      <c r="D197" s="29"/>
      <c r="E197" s="12"/>
      <c r="F197" s="15"/>
      <c r="G197" s="15"/>
      <c r="H197" s="5"/>
    </row>
    <row r="198" spans="1:8" x14ac:dyDescent="0.45">
      <c r="A198" s="9">
        <f t="shared" si="2"/>
        <v>188</v>
      </c>
      <c r="B198" s="9"/>
      <c r="C198" s="5"/>
      <c r="D198" s="29"/>
      <c r="E198" s="12"/>
      <c r="F198" s="15"/>
      <c r="G198" s="15"/>
      <c r="H198" s="5"/>
    </row>
    <row r="199" spans="1:8" x14ac:dyDescent="0.45">
      <c r="A199" s="9">
        <f t="shared" si="2"/>
        <v>189</v>
      </c>
      <c r="B199" s="9"/>
      <c r="C199" s="5"/>
      <c r="D199" s="29"/>
      <c r="E199" s="12"/>
      <c r="F199" s="15"/>
      <c r="G199" s="15"/>
      <c r="H199" s="5"/>
    </row>
    <row r="200" spans="1:8" x14ac:dyDescent="0.45">
      <c r="A200" s="9">
        <f t="shared" si="2"/>
        <v>190</v>
      </c>
      <c r="B200" s="9"/>
      <c r="C200" s="5"/>
      <c r="D200" s="29"/>
      <c r="E200" s="12"/>
      <c r="F200" s="15"/>
      <c r="G200" s="15"/>
      <c r="H200" s="5"/>
    </row>
    <row r="201" spans="1:8" x14ac:dyDescent="0.45">
      <c r="A201" s="9">
        <f t="shared" si="2"/>
        <v>191</v>
      </c>
      <c r="B201" s="9"/>
      <c r="C201" s="5"/>
      <c r="D201" s="29"/>
      <c r="E201" s="12"/>
      <c r="F201" s="15"/>
      <c r="G201" s="15"/>
      <c r="H201" s="5"/>
    </row>
    <row r="202" spans="1:8" x14ac:dyDescent="0.45">
      <c r="A202" s="9">
        <f t="shared" si="2"/>
        <v>192</v>
      </c>
      <c r="B202" s="9"/>
      <c r="C202" s="5"/>
      <c r="D202" s="29"/>
      <c r="E202" s="12"/>
      <c r="F202" s="15"/>
      <c r="G202" s="15"/>
      <c r="H202" s="5"/>
    </row>
    <row r="203" spans="1:8" x14ac:dyDescent="0.45">
      <c r="A203" s="9">
        <f t="shared" si="2"/>
        <v>193</v>
      </c>
      <c r="B203" s="9"/>
      <c r="C203" s="5"/>
      <c r="D203" s="29"/>
      <c r="E203" s="12"/>
      <c r="F203" s="15"/>
      <c r="G203" s="15"/>
      <c r="H203" s="5"/>
    </row>
    <row r="204" spans="1:8" x14ac:dyDescent="0.45">
      <c r="A204" s="9">
        <f t="shared" si="2"/>
        <v>194</v>
      </c>
      <c r="B204" s="9"/>
      <c r="C204" s="5"/>
      <c r="D204" s="29"/>
      <c r="E204" s="12"/>
      <c r="F204" s="15"/>
      <c r="G204" s="15"/>
      <c r="H204" s="5"/>
    </row>
    <row r="205" spans="1:8" x14ac:dyDescent="0.45">
      <c r="A205" s="9">
        <f t="shared" ref="A205:A210" si="3">A204+1</f>
        <v>195</v>
      </c>
      <c r="B205" s="9"/>
      <c r="C205" s="5"/>
      <c r="D205" s="29"/>
      <c r="E205" s="12"/>
      <c r="F205" s="15"/>
      <c r="G205" s="15"/>
      <c r="H205" s="5"/>
    </row>
    <row r="206" spans="1:8" x14ac:dyDescent="0.45">
      <c r="A206" s="9">
        <f t="shared" si="3"/>
        <v>196</v>
      </c>
      <c r="B206" s="9"/>
      <c r="C206" s="5"/>
      <c r="D206" s="29"/>
      <c r="E206" s="12"/>
      <c r="F206" s="15"/>
      <c r="G206" s="15"/>
      <c r="H206" s="5"/>
    </row>
    <row r="207" spans="1:8" x14ac:dyDescent="0.45">
      <c r="A207" s="9">
        <f t="shared" si="3"/>
        <v>197</v>
      </c>
      <c r="B207" s="9"/>
      <c r="C207" s="5"/>
      <c r="D207" s="29"/>
      <c r="E207" s="12"/>
      <c r="F207" s="15"/>
      <c r="G207" s="15"/>
      <c r="H207" s="5"/>
    </row>
    <row r="208" spans="1:8" x14ac:dyDescent="0.45">
      <c r="A208" s="9">
        <f t="shared" si="3"/>
        <v>198</v>
      </c>
      <c r="B208" s="9"/>
      <c r="C208" s="5"/>
      <c r="D208" s="29"/>
      <c r="E208" s="12"/>
      <c r="F208" s="15"/>
      <c r="G208" s="15"/>
      <c r="H208" s="5"/>
    </row>
    <row r="209" spans="1:8" x14ac:dyDescent="0.45">
      <c r="A209" s="9">
        <f t="shared" si="3"/>
        <v>199</v>
      </c>
      <c r="B209" s="9"/>
      <c r="C209" s="5"/>
      <c r="D209" s="29"/>
      <c r="E209" s="12"/>
      <c r="F209" s="15"/>
      <c r="G209" s="15"/>
      <c r="H209" s="5"/>
    </row>
    <row r="210" spans="1:8" x14ac:dyDescent="0.45">
      <c r="A210" s="9">
        <f t="shared" si="3"/>
        <v>200</v>
      </c>
      <c r="B210" s="9"/>
      <c r="C210" s="5"/>
      <c r="D210" s="29"/>
      <c r="E210" s="12"/>
      <c r="F210" s="15"/>
      <c r="G210" s="15"/>
      <c r="H210" s="5"/>
    </row>
    <row r="211" spans="1:8" x14ac:dyDescent="0.45">
      <c r="A211" s="44"/>
      <c r="B211" s="44"/>
      <c r="C211" s="45"/>
      <c r="D211" s="46"/>
      <c r="E211" s="47" t="s">
        <v>119</v>
      </c>
      <c r="F211" s="15">
        <f>SUM(F161:F210)</f>
        <v>0</v>
      </c>
      <c r="G211" s="15">
        <f>SUM(G161:G210)</f>
        <v>0</v>
      </c>
      <c r="H211" s="45"/>
    </row>
    <row r="212" spans="1:8" x14ac:dyDescent="0.45">
      <c r="A212" s="44"/>
      <c r="B212" s="44"/>
      <c r="C212" s="45"/>
      <c r="D212" s="46"/>
      <c r="E212" s="47" t="s">
        <v>120</v>
      </c>
      <c r="F212" s="15">
        <f>F160</f>
        <v>0</v>
      </c>
      <c r="G212" s="15">
        <f>G160</f>
        <v>0</v>
      </c>
      <c r="H212" s="45"/>
    </row>
    <row r="213" spans="1:8" x14ac:dyDescent="0.45">
      <c r="A213" s="44"/>
      <c r="B213" s="44"/>
      <c r="C213" s="45"/>
      <c r="D213" s="46"/>
      <c r="E213" s="47" t="s">
        <v>121</v>
      </c>
      <c r="F213" s="15">
        <f>F212+F211</f>
        <v>0</v>
      </c>
      <c r="G213" s="15">
        <f>G212+G211</f>
        <v>0</v>
      </c>
      <c r="H213" s="45"/>
    </row>
    <row r="216" spans="1:8" ht="27" customHeight="1" x14ac:dyDescent="0.45">
      <c r="A216" s="64" t="s">
        <v>71</v>
      </c>
      <c r="B216" s="64"/>
      <c r="C216" s="64"/>
      <c r="D216" s="64"/>
      <c r="E216" s="64"/>
      <c r="F216" s="64"/>
      <c r="G216" s="64"/>
      <c r="H216" s="64"/>
    </row>
    <row r="218" spans="1:8" ht="20.25" x14ac:dyDescent="0.45">
      <c r="E218" s="19" t="s">
        <v>54</v>
      </c>
      <c r="F218" s="20" t="s">
        <v>7</v>
      </c>
      <c r="G218" s="20" t="s">
        <v>8</v>
      </c>
    </row>
    <row r="219" spans="1:8" x14ac:dyDescent="0.45">
      <c r="E219" s="12" t="s">
        <v>55</v>
      </c>
      <c r="F219" s="15">
        <f>SUMIF(C2:C210,"styczeń",F2:F210)</f>
        <v>0</v>
      </c>
      <c r="G219" s="15">
        <f>SUMIF(C2:C210,"styczeń",G2:G210)</f>
        <v>0</v>
      </c>
    </row>
    <row r="220" spans="1:8" x14ac:dyDescent="0.45">
      <c r="E220" s="12" t="s">
        <v>56</v>
      </c>
      <c r="F220" s="15">
        <f>SUMIF(C2:C210,"luty",F2:F210)</f>
        <v>0</v>
      </c>
      <c r="G220" s="15">
        <f>SUMIF(C2:C210,"luty",G2:G210)</f>
        <v>0</v>
      </c>
    </row>
    <row r="221" spans="1:8" x14ac:dyDescent="0.45">
      <c r="E221" s="12" t="s">
        <v>57</v>
      </c>
      <c r="F221" s="15">
        <f>SUMIF(C2:C210,"marzec",F2:F210)</f>
        <v>0</v>
      </c>
      <c r="G221" s="15">
        <f>SUMIF(C2:C210,"marzec",G2:G210)</f>
        <v>0</v>
      </c>
    </row>
    <row r="222" spans="1:8" x14ac:dyDescent="0.45">
      <c r="E222" s="12" t="s">
        <v>58</v>
      </c>
      <c r="F222" s="15">
        <f>SUMIF(C2:C210,"kwiecień",F2:F210)</f>
        <v>0</v>
      </c>
      <c r="G222" s="15">
        <f>SUMIF(C2:C210,"kwiecień",G2:G210)</f>
        <v>0</v>
      </c>
    </row>
    <row r="223" spans="1:8" x14ac:dyDescent="0.45">
      <c r="E223" s="12" t="s">
        <v>59</v>
      </c>
      <c r="F223" s="15">
        <f>SUMIF(C2:C210,"maj",F2:F210)</f>
        <v>0</v>
      </c>
      <c r="G223" s="15">
        <f>SUMIF(C2:C210,"maj",G2:G210)</f>
        <v>0</v>
      </c>
    </row>
    <row r="224" spans="1:8" x14ac:dyDescent="0.45">
      <c r="E224" s="12" t="s">
        <v>60</v>
      </c>
      <c r="F224" s="15">
        <f>SUMIF(C2:C210,"czerwiec",F2:F210)</f>
        <v>0</v>
      </c>
      <c r="G224" s="15">
        <f>SUMIF(C2:C210,"czerwiec",G2:G210)</f>
        <v>0</v>
      </c>
    </row>
    <row r="225" spans="1:8" x14ac:dyDescent="0.45">
      <c r="E225" s="12" t="s">
        <v>61</v>
      </c>
      <c r="F225" s="15">
        <f>SUMIF(C2:C210,"lipiec",F2:F210)</f>
        <v>0</v>
      </c>
      <c r="G225" s="15">
        <f>SUMIF(C2:C210,"lipiec",G2:G210)</f>
        <v>0</v>
      </c>
    </row>
    <row r="226" spans="1:8" x14ac:dyDescent="0.45">
      <c r="E226" s="12" t="s">
        <v>62</v>
      </c>
      <c r="F226" s="15">
        <f>SUMIF(C2:C210,"sierpień",F2:F210)</f>
        <v>0</v>
      </c>
      <c r="G226" s="15">
        <f>SUMIF(C2:C210,"sierpień",G2:G210)</f>
        <v>0</v>
      </c>
    </row>
    <row r="227" spans="1:8" x14ac:dyDescent="0.45">
      <c r="E227" s="12" t="s">
        <v>63</v>
      </c>
      <c r="F227" s="15">
        <f>SUMIF(C2:C210,"wrzesień",F2:F210)</f>
        <v>0</v>
      </c>
      <c r="G227" s="15">
        <f>SUMIF(C2:C210,"wrzesień",G2:G210)</f>
        <v>0</v>
      </c>
    </row>
    <row r="228" spans="1:8" x14ac:dyDescent="0.45">
      <c r="E228" s="12" t="s">
        <v>64</v>
      </c>
      <c r="F228" s="15">
        <f>SUMIF(C2:C210,"październik",F2:F210)</f>
        <v>0</v>
      </c>
      <c r="G228" s="15">
        <f>SUMIF(C2:C210,"październik",G2:G210)</f>
        <v>0</v>
      </c>
    </row>
    <row r="229" spans="1:8" x14ac:dyDescent="0.45">
      <c r="E229" s="12" t="s">
        <v>65</v>
      </c>
      <c r="F229" s="15">
        <f>SUMIF(C2:C210,"listopad",F2:F210)</f>
        <v>0</v>
      </c>
      <c r="G229" s="15">
        <f>SUMIF(C2:C210,"listopad",G2:G210)</f>
        <v>0</v>
      </c>
    </row>
    <row r="230" spans="1:8" x14ac:dyDescent="0.45">
      <c r="E230" s="12" t="s">
        <v>66</v>
      </c>
      <c r="F230" s="15">
        <f>SUMIF(C2:C210,"grudzień",F2:F210)</f>
        <v>0</v>
      </c>
      <c r="G230" s="15">
        <f>SUMIF(C2:C210,"grudzień",G2:G210)</f>
        <v>0</v>
      </c>
    </row>
    <row r="231" spans="1:8" ht="13.9" x14ac:dyDescent="0.45">
      <c r="E231" s="21" t="s">
        <v>67</v>
      </c>
      <c r="F231" s="22">
        <f>SUM(F219:F230)</f>
        <v>0</v>
      </c>
      <c r="G231" s="22">
        <f>SUM(G219:G230)</f>
        <v>0</v>
      </c>
    </row>
    <row r="232" spans="1:8" ht="13.9" x14ac:dyDescent="0.45">
      <c r="E232" s="21" t="s">
        <v>68</v>
      </c>
      <c r="F232" s="65">
        <f>F231-G231</f>
        <v>0</v>
      </c>
      <c r="G232" s="66"/>
    </row>
    <row r="234" spans="1:8" ht="22.5" x14ac:dyDescent="0.45">
      <c r="A234" s="69" t="s">
        <v>72</v>
      </c>
      <c r="B234" s="69"/>
      <c r="C234" s="69"/>
      <c r="D234" s="69"/>
      <c r="E234" s="69"/>
      <c r="F234" s="69"/>
      <c r="G234" s="69"/>
      <c r="H234" s="69"/>
    </row>
    <row r="235" spans="1:8" x14ac:dyDescent="0.45">
      <c r="B235" s="67"/>
      <c r="C235" s="67"/>
      <c r="D235" s="67"/>
      <c r="E235" s="67"/>
    </row>
    <row r="236" spans="1:8" ht="20.65" x14ac:dyDescent="0.45">
      <c r="B236" s="68" t="s">
        <v>70</v>
      </c>
      <c r="C236" s="68"/>
      <c r="D236" s="68"/>
      <c r="E236" s="68"/>
      <c r="F236" s="23" t="s">
        <v>8</v>
      </c>
    </row>
    <row r="237" spans="1:8" x14ac:dyDescent="0.45">
      <c r="A237" s="4"/>
      <c r="B237" s="62" t="s">
        <v>25</v>
      </c>
      <c r="C237" s="62" t="s">
        <v>25</v>
      </c>
      <c r="D237" s="62" t="s">
        <v>25</v>
      </c>
      <c r="E237" s="62" t="s">
        <v>25</v>
      </c>
      <c r="F237" s="15">
        <f>SUMIF(H2:H210,"środki ochrony roślin",G2:G210)</f>
        <v>0</v>
      </c>
      <c r="G237" s="4"/>
    </row>
    <row r="238" spans="1:8" x14ac:dyDescent="0.45">
      <c r="A238" s="4"/>
      <c r="B238" s="62" t="s">
        <v>26</v>
      </c>
      <c r="C238" s="62" t="s">
        <v>26</v>
      </c>
      <c r="D238" s="62" t="s">
        <v>26</v>
      </c>
      <c r="E238" s="62" t="s">
        <v>26</v>
      </c>
      <c r="F238" s="15">
        <f>SUMIF(H2:H210,"nawozy mineralne",G2:G210)</f>
        <v>0</v>
      </c>
      <c r="G238" s="4"/>
    </row>
    <row r="239" spans="1:8" x14ac:dyDescent="0.45">
      <c r="A239" s="4"/>
      <c r="B239" s="62" t="s">
        <v>27</v>
      </c>
      <c r="C239" s="62" t="s">
        <v>27</v>
      </c>
      <c r="D239" s="62" t="s">
        <v>27</v>
      </c>
      <c r="E239" s="62" t="s">
        <v>27</v>
      </c>
      <c r="F239" s="15">
        <f>SUMIF(H2:H210,"materiały pędne na działalność rolniczą",G2:G210)</f>
        <v>0</v>
      </c>
      <c r="G239" s="4"/>
    </row>
    <row r="240" spans="1:8" x14ac:dyDescent="0.45">
      <c r="A240" s="4"/>
      <c r="B240" s="62" t="s">
        <v>28</v>
      </c>
      <c r="C240" s="62" t="s">
        <v>28</v>
      </c>
      <c r="D240" s="62" t="s">
        <v>28</v>
      </c>
      <c r="E240" s="62" t="s">
        <v>28</v>
      </c>
      <c r="F240" s="15">
        <f>SUMIF(H2:H210,"energia elektryczna na działalność rolniczą",G2:G210)</f>
        <v>0</v>
      </c>
      <c r="G240" s="4"/>
    </row>
    <row r="241" spans="1:7" x14ac:dyDescent="0.45">
      <c r="A241" s="4"/>
      <c r="B241" s="62" t="s">
        <v>29</v>
      </c>
      <c r="C241" s="62" t="s">
        <v>29</v>
      </c>
      <c r="D241" s="62" t="s">
        <v>29</v>
      </c>
      <c r="E241" s="62" t="s">
        <v>29</v>
      </c>
      <c r="F241" s="15">
        <f>SUMIF(H2:H210,"części zamienne, oleje i smary do remontów bieżących",G2:G210)</f>
        <v>0</v>
      </c>
      <c r="G241" s="4"/>
    </row>
    <row r="242" spans="1:7" x14ac:dyDescent="0.45">
      <c r="A242" s="4"/>
      <c r="B242" s="62" t="s">
        <v>30</v>
      </c>
      <c r="C242" s="62" t="s">
        <v>30</v>
      </c>
      <c r="D242" s="62" t="s">
        <v>30</v>
      </c>
      <c r="E242" s="62" t="s">
        <v>30</v>
      </c>
      <c r="F242" s="15">
        <f>SUMIF(H2:H210,"woda na działalność rolniczą",G2:G210)</f>
        <v>0</v>
      </c>
      <c r="G242" s="4"/>
    </row>
    <row r="243" spans="1:7" x14ac:dyDescent="0.45">
      <c r="A243" s="4"/>
      <c r="B243" s="62" t="s">
        <v>31</v>
      </c>
      <c r="C243" s="62" t="s">
        <v>31</v>
      </c>
      <c r="D243" s="62" t="s">
        <v>31</v>
      </c>
      <c r="E243" s="62" t="s">
        <v>31</v>
      </c>
      <c r="F243" s="15">
        <f>SUMIF(H2:H210,"materiały opałowe na działalność rolniczą",G2:G210)</f>
        <v>0</v>
      </c>
      <c r="G243" s="4"/>
    </row>
    <row r="244" spans="1:7" x14ac:dyDescent="0.45">
      <c r="A244" s="4"/>
      <c r="B244" s="62" t="s">
        <v>32</v>
      </c>
      <c r="C244" s="62" t="s">
        <v>32</v>
      </c>
      <c r="D244" s="62" t="s">
        <v>32</v>
      </c>
      <c r="E244" s="62" t="s">
        <v>32</v>
      </c>
      <c r="F244" s="15">
        <f>SUMIF(H2:H210,"materiały budowlane do remontów bieżących",G2:G210)</f>
        <v>0</v>
      </c>
      <c r="G244" s="4"/>
    </row>
    <row r="245" spans="1:7" x14ac:dyDescent="0.45">
      <c r="A245" s="4"/>
      <c r="B245" s="62" t="s">
        <v>33</v>
      </c>
      <c r="C245" s="62" t="s">
        <v>33</v>
      </c>
      <c r="D245" s="62" t="s">
        <v>33</v>
      </c>
      <c r="E245" s="62" t="s">
        <v>33</v>
      </c>
      <c r="F245" s="15">
        <f>SUMIF(H2:H210,"materiały i środki dezynfekcyjne",G2:G210)</f>
        <v>0</v>
      </c>
      <c r="G245" s="4"/>
    </row>
    <row r="246" spans="1:7" x14ac:dyDescent="0.45">
      <c r="A246" s="4"/>
      <c r="B246" s="62" t="s">
        <v>34</v>
      </c>
      <c r="C246" s="62" t="s">
        <v>34</v>
      </c>
      <c r="D246" s="62" t="s">
        <v>34</v>
      </c>
      <c r="E246" s="62" t="s">
        <v>34</v>
      </c>
      <c r="F246" s="15">
        <f>SUMIF(H2:H210,"drobne narzędzia i przedmioty o małej wartości",G2:G210)</f>
        <v>0</v>
      </c>
      <c r="G246" s="4"/>
    </row>
    <row r="247" spans="1:7" x14ac:dyDescent="0.45">
      <c r="A247" s="4"/>
      <c r="B247" s="62" t="s">
        <v>35</v>
      </c>
      <c r="C247" s="62" t="s">
        <v>35</v>
      </c>
      <c r="D247" s="62" t="s">
        <v>35</v>
      </c>
      <c r="E247" s="62" t="s">
        <v>35</v>
      </c>
      <c r="F247" s="15">
        <f>SUMIF(H2:H210,"Pozostałe - koszty ogólnoprodukcyjne",G2:G210)</f>
        <v>0</v>
      </c>
      <c r="G247" s="4"/>
    </row>
    <row r="248" spans="1:7" x14ac:dyDescent="0.45">
      <c r="A248" s="4"/>
      <c r="B248" s="62" t="s">
        <v>36</v>
      </c>
      <c r="C248" s="62" t="s">
        <v>36</v>
      </c>
      <c r="D248" s="62" t="s">
        <v>36</v>
      </c>
      <c r="E248" s="62" t="s">
        <v>36</v>
      </c>
      <c r="F248" s="15">
        <f>SUMIF(H2:H210,"Materiał siewny i rozmnożeniowy - z zakupu",G2:G210)</f>
        <v>0</v>
      </c>
      <c r="G248" s="4"/>
    </row>
    <row r="249" spans="1:7" x14ac:dyDescent="0.45">
      <c r="A249" s="4"/>
      <c r="B249" s="62" t="s">
        <v>37</v>
      </c>
      <c r="C249" s="62" t="s">
        <v>37</v>
      </c>
      <c r="D249" s="62" t="s">
        <v>37</v>
      </c>
      <c r="E249" s="62" t="s">
        <v>37</v>
      </c>
      <c r="F249" s="15">
        <f>SUMIF(H2:H210,"Nawozy wapniowe",G2:G210)</f>
        <v>0</v>
      </c>
      <c r="G249" s="4"/>
    </row>
    <row r="250" spans="1:7" x14ac:dyDescent="0.45">
      <c r="A250" s="4"/>
      <c r="B250" s="62" t="s">
        <v>38</v>
      </c>
      <c r="C250" s="62" t="s">
        <v>38</v>
      </c>
      <c r="D250" s="62" t="s">
        <v>38</v>
      </c>
      <c r="E250" s="62" t="s">
        <v>38</v>
      </c>
      <c r="F250" s="15">
        <f>SUMIF(H2:H210,"Nawozy organiczne z zakupu - OBORNIK",G2:G210)</f>
        <v>0</v>
      </c>
      <c r="G250" s="4"/>
    </row>
    <row r="251" spans="1:7" x14ac:dyDescent="0.45">
      <c r="A251" s="4"/>
      <c r="B251" s="62" t="s">
        <v>39</v>
      </c>
      <c r="C251" s="62" t="s">
        <v>39</v>
      </c>
      <c r="D251" s="62" t="s">
        <v>39</v>
      </c>
      <c r="E251" s="62" t="s">
        <v>39</v>
      </c>
      <c r="F251" s="15">
        <f>SUMIF(H2:H210,"Nawozy organiczne z zakupu - GNOJOWICA",G2:G210)</f>
        <v>0</v>
      </c>
      <c r="G251" s="4"/>
    </row>
    <row r="252" spans="1:7" x14ac:dyDescent="0.45">
      <c r="A252" s="4"/>
      <c r="B252" s="62" t="s">
        <v>40</v>
      </c>
      <c r="C252" s="62" t="s">
        <v>40</v>
      </c>
      <c r="D252" s="62" t="s">
        <v>40</v>
      </c>
      <c r="E252" s="62" t="s">
        <v>40</v>
      </c>
      <c r="F252" s="15">
        <f>SUMIF(H2:H210,"Regulatory wzrostu",G2:G210)</f>
        <v>0</v>
      </c>
      <c r="G252" s="4"/>
    </row>
    <row r="253" spans="1:7" x14ac:dyDescent="0.45">
      <c r="A253" s="4"/>
      <c r="B253" s="62" t="s">
        <v>41</v>
      </c>
      <c r="C253" s="62" t="s">
        <v>41</v>
      </c>
      <c r="D253" s="62" t="s">
        <v>41</v>
      </c>
      <c r="E253" s="62" t="s">
        <v>41</v>
      </c>
      <c r="F253" s="15">
        <f>SUMIF(H2:H210,"Defolianty",G2:G210)</f>
        <v>0</v>
      </c>
      <c r="G253" s="4"/>
    </row>
    <row r="254" spans="1:7" x14ac:dyDescent="0.45">
      <c r="A254" s="4"/>
      <c r="B254" s="62" t="s">
        <v>42</v>
      </c>
      <c r="C254" s="62" t="s">
        <v>42</v>
      </c>
      <c r="D254" s="62" t="s">
        <v>42</v>
      </c>
      <c r="E254" s="62" t="s">
        <v>42</v>
      </c>
      <c r="F254" s="15">
        <f>SUMIF(H2:H210,"Pozostałe - koszty bezpośrednie produkcji roslinnej",G2:G210)</f>
        <v>0</v>
      </c>
      <c r="G254" s="4"/>
    </row>
    <row r="255" spans="1:7" x14ac:dyDescent="0.45">
      <c r="A255" s="4"/>
      <c r="B255" s="62" t="s">
        <v>43</v>
      </c>
      <c r="C255" s="62" t="s">
        <v>43</v>
      </c>
      <c r="D255" s="62" t="s">
        <v>43</v>
      </c>
      <c r="E255" s="62" t="s">
        <v>43</v>
      </c>
      <c r="F255" s="15">
        <f>SUMIF(H2:H210,"Pasze treściwe - z zakupu",G2:G210)</f>
        <v>0</v>
      </c>
      <c r="G255" s="4"/>
    </row>
    <row r="256" spans="1:7" x14ac:dyDescent="0.45">
      <c r="A256" s="4"/>
      <c r="B256" s="62" t="s">
        <v>44</v>
      </c>
      <c r="C256" s="62" t="s">
        <v>44</v>
      </c>
      <c r="D256" s="62" t="s">
        <v>44</v>
      </c>
      <c r="E256" s="62" t="s">
        <v>44</v>
      </c>
      <c r="F256" s="15">
        <f>SUMIF(H2:H210,"pasze mineralne i dodatki paszowe",G2:G210)</f>
        <v>0</v>
      </c>
      <c r="G256" s="4"/>
    </row>
    <row r="257" spans="1:7" x14ac:dyDescent="0.45">
      <c r="A257" s="4"/>
      <c r="B257" s="62" t="s">
        <v>45</v>
      </c>
      <c r="C257" s="62" t="s">
        <v>45</v>
      </c>
      <c r="D257" s="62" t="s">
        <v>45</v>
      </c>
      <c r="E257" s="62" t="s">
        <v>45</v>
      </c>
      <c r="F257" s="15">
        <f>SUMIF(H2:H210,"pasze objętościowe - z zakupu",G2:G210)</f>
        <v>0</v>
      </c>
      <c r="G257" s="4"/>
    </row>
    <row r="258" spans="1:7" x14ac:dyDescent="0.45">
      <c r="A258" s="4"/>
      <c r="B258" s="62" t="s">
        <v>46</v>
      </c>
      <c r="C258" s="62" t="s">
        <v>46</v>
      </c>
      <c r="D258" s="62" t="s">
        <v>46</v>
      </c>
      <c r="E258" s="62" t="s">
        <v>46</v>
      </c>
      <c r="F258" s="15">
        <f>SUMIF(H2:H3,"Mleko, przetwory mleczne, mleko w proszku i preparaty mlekozastępcze na pasze z zakupu",G2:G210)</f>
        <v>0</v>
      </c>
      <c r="G258" s="4"/>
    </row>
    <row r="259" spans="1:7" x14ac:dyDescent="0.45">
      <c r="A259" s="4"/>
      <c r="B259" s="62" t="s">
        <v>47</v>
      </c>
      <c r="C259" s="62" t="s">
        <v>47</v>
      </c>
      <c r="D259" s="62" t="s">
        <v>47</v>
      </c>
      <c r="E259" s="62" t="s">
        <v>47</v>
      </c>
      <c r="F259" s="15">
        <f>SUMIF(H2:H210,"Środki do konserwacji pasz",G2:G210)</f>
        <v>0</v>
      </c>
      <c r="G259" s="4"/>
    </row>
    <row r="260" spans="1:7" x14ac:dyDescent="0.45">
      <c r="A260" s="4"/>
      <c r="B260" s="62" t="s">
        <v>48</v>
      </c>
      <c r="C260" s="62" t="s">
        <v>48</v>
      </c>
      <c r="D260" s="62" t="s">
        <v>48</v>
      </c>
      <c r="E260" s="62" t="s">
        <v>48</v>
      </c>
      <c r="F260" s="15">
        <f>SUMIF(H2:H210,"Słomy i inne ściółki",G2:G210)</f>
        <v>0</v>
      </c>
      <c r="G260" s="4"/>
    </row>
    <row r="261" spans="1:7" x14ac:dyDescent="0.45">
      <c r="A261" s="4"/>
      <c r="B261" s="62" t="s">
        <v>49</v>
      </c>
      <c r="C261" s="62" t="s">
        <v>49</v>
      </c>
      <c r="D261" s="62" t="s">
        <v>49</v>
      </c>
      <c r="E261" s="62" t="s">
        <v>49</v>
      </c>
      <c r="F261" s="15">
        <f>SUMIF(H2:H210,"Lekarstwa oraz środki weterynaryjne",G2:G210)</f>
        <v>0</v>
      </c>
      <c r="G261" s="4"/>
    </row>
    <row r="262" spans="1:7" x14ac:dyDescent="0.45">
      <c r="A262" s="4"/>
      <c r="B262" s="62" t="s">
        <v>50</v>
      </c>
      <c r="C262" s="62" t="s">
        <v>50</v>
      </c>
      <c r="D262" s="62" t="s">
        <v>50</v>
      </c>
      <c r="E262" s="62" t="s">
        <v>50</v>
      </c>
      <c r="F262" s="15">
        <f>SUMIF(H2:H210,"Środki czystości i dezynfekujące do produkcji zwierzęcej",G2:G210)</f>
        <v>0</v>
      </c>
      <c r="G262" s="4"/>
    </row>
    <row r="263" spans="1:7" x14ac:dyDescent="0.45">
      <c r="A263" s="4"/>
      <c r="B263" s="62" t="s">
        <v>51</v>
      </c>
      <c r="C263" s="62" t="s">
        <v>51</v>
      </c>
      <c r="D263" s="62" t="s">
        <v>51</v>
      </c>
      <c r="E263" s="62" t="s">
        <v>51</v>
      </c>
      <c r="F263" s="15">
        <f>SUMIF(H2:H210,"Pozostałe - koszty bezpośrednie produkcji zwierzęcej",G2:G210)</f>
        <v>0</v>
      </c>
      <c r="G263" s="4"/>
    </row>
    <row r="264" spans="1:7" x14ac:dyDescent="0.45">
      <c r="A264" s="4"/>
      <c r="B264" s="62" t="s">
        <v>52</v>
      </c>
      <c r="C264" s="62"/>
      <c r="D264" s="62"/>
      <c r="E264" s="62"/>
      <c r="F264" s="15">
        <f>SUMIF(H2:H210,"Zwierzęta do chowu z zakupu",G2:G210)</f>
        <v>0</v>
      </c>
      <c r="G264" s="4"/>
    </row>
  </sheetData>
  <mergeCells count="34">
    <mergeCell ref="B242:E242"/>
    <mergeCell ref="B1:D1"/>
    <mergeCell ref="A216:H216"/>
    <mergeCell ref="F232:G232"/>
    <mergeCell ref="A234:H234"/>
    <mergeCell ref="B235:E235"/>
    <mergeCell ref="B236:E236"/>
    <mergeCell ref="B237:E237"/>
    <mergeCell ref="B238:E238"/>
    <mergeCell ref="B239:E239"/>
    <mergeCell ref="B240:E240"/>
    <mergeCell ref="B241:E241"/>
    <mergeCell ref="B254:E254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61:E261"/>
    <mergeCell ref="B262:E262"/>
    <mergeCell ref="B263:E263"/>
    <mergeCell ref="B264:E264"/>
    <mergeCell ref="B255:E255"/>
    <mergeCell ref="B256:E256"/>
    <mergeCell ref="B257:E257"/>
    <mergeCell ref="B258:E258"/>
    <mergeCell ref="B259:E259"/>
    <mergeCell ref="B260:E260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4" manualBreakCount="4">
    <brk id="54" max="16383" man="1"/>
    <brk id="107" max="16383" man="1"/>
    <brk id="160" max="16383" man="1"/>
    <brk id="213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DANE!$B$20:$B$47</xm:f>
          </x14:formula1>
          <xm:sqref>H2:H213</xm:sqref>
        </x14:dataValidation>
        <x14:dataValidation type="list" allowBlank="1" showInputMessage="1" showErrorMessage="1" xr:uid="{00000000-0002-0000-0300-000001000000}">
          <x14:formula1>
            <xm:f>DANE!$B$6:$B$17</xm:f>
          </x14:formula1>
          <xm:sqref>C2:C213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264"/>
  <sheetViews>
    <sheetView view="pageBreakPreview" zoomScale="90" zoomScaleNormal="100" zoomScaleSheetLayoutView="90" workbookViewId="0">
      <selection activeCell="G2" sqref="G2:H2"/>
    </sheetView>
  </sheetViews>
  <sheetFormatPr defaultColWidth="9.1328125" defaultRowHeight="13.5" x14ac:dyDescent="0.45"/>
  <cols>
    <col min="1" max="1" width="9.1328125" style="18"/>
    <col min="2" max="2" width="7.265625" style="18" customWidth="1"/>
    <col min="3" max="3" width="16.59765625" style="4" customWidth="1"/>
    <col min="4" max="4" width="9.1328125" style="17"/>
    <col min="5" max="5" width="31.86328125" style="13" customWidth="1"/>
    <col min="6" max="6" width="19.3984375" style="16" customWidth="1"/>
    <col min="7" max="7" width="21.1328125" style="16" customWidth="1"/>
    <col min="8" max="8" width="82.73046875" style="4" customWidth="1"/>
    <col min="9" max="16384" width="9.1328125" style="4"/>
  </cols>
  <sheetData>
    <row r="1" spans="1:10" ht="54.75" x14ac:dyDescent="0.45">
      <c r="A1" s="7" t="s">
        <v>6</v>
      </c>
      <c r="B1" s="63" t="s">
        <v>11</v>
      </c>
      <c r="C1" s="63"/>
      <c r="D1" s="63"/>
      <c r="E1" s="11" t="s">
        <v>10</v>
      </c>
      <c r="F1" s="14" t="s">
        <v>12</v>
      </c>
      <c r="G1" s="14" t="s">
        <v>13</v>
      </c>
      <c r="H1" s="7" t="s">
        <v>9</v>
      </c>
      <c r="I1" s="3"/>
      <c r="J1" s="3"/>
    </row>
    <row r="2" spans="1:10" x14ac:dyDescent="0.45">
      <c r="A2" s="9">
        <v>1</v>
      </c>
      <c r="B2" s="9"/>
      <c r="C2" s="5"/>
      <c r="D2" s="29"/>
      <c r="E2" s="12"/>
      <c r="F2" s="15"/>
      <c r="G2" s="15"/>
      <c r="H2" s="5"/>
    </row>
    <row r="3" spans="1:10" x14ac:dyDescent="0.45">
      <c r="A3" s="9">
        <f>A2+1</f>
        <v>2</v>
      </c>
      <c r="B3" s="9"/>
      <c r="C3" s="5"/>
      <c r="D3" s="29"/>
      <c r="E3" s="12"/>
      <c r="F3" s="15"/>
      <c r="G3" s="15"/>
      <c r="H3" s="5"/>
    </row>
    <row r="4" spans="1:10" x14ac:dyDescent="0.45">
      <c r="A4" s="9">
        <f t="shared" ref="A4:A70" si="0">A3+1</f>
        <v>3</v>
      </c>
      <c r="B4" s="9"/>
      <c r="C4" s="5"/>
      <c r="D4" s="29"/>
      <c r="E4" s="12"/>
      <c r="F4" s="15"/>
      <c r="G4" s="15"/>
      <c r="H4" s="5"/>
    </row>
    <row r="5" spans="1:10" x14ac:dyDescent="0.45">
      <c r="A5" s="9">
        <f t="shared" si="0"/>
        <v>4</v>
      </c>
      <c r="B5" s="9"/>
      <c r="C5" s="5"/>
      <c r="D5" s="29"/>
      <c r="E5" s="12"/>
      <c r="F5" s="15"/>
      <c r="G5" s="15"/>
      <c r="H5" s="5"/>
    </row>
    <row r="6" spans="1:10" x14ac:dyDescent="0.45">
      <c r="A6" s="9">
        <f t="shared" si="0"/>
        <v>5</v>
      </c>
      <c r="B6" s="9"/>
      <c r="C6" s="5"/>
      <c r="D6" s="29"/>
      <c r="E6" s="12"/>
      <c r="F6" s="15"/>
      <c r="G6" s="15"/>
      <c r="H6" s="5"/>
    </row>
    <row r="7" spans="1:10" x14ac:dyDescent="0.45">
      <c r="A7" s="9">
        <f t="shared" si="0"/>
        <v>6</v>
      </c>
      <c r="B7" s="9"/>
      <c r="C7" s="5"/>
      <c r="D7" s="29"/>
      <c r="E7" s="12"/>
      <c r="F7" s="15"/>
      <c r="G7" s="15"/>
      <c r="H7" s="5"/>
    </row>
    <row r="8" spans="1:10" x14ac:dyDescent="0.45">
      <c r="A8" s="9">
        <f t="shared" si="0"/>
        <v>7</v>
      </c>
      <c r="B8" s="9"/>
      <c r="C8" s="5"/>
      <c r="D8" s="29"/>
      <c r="E8" s="12"/>
      <c r="F8" s="15"/>
      <c r="G8" s="15"/>
      <c r="H8" s="5"/>
    </row>
    <row r="9" spans="1:10" x14ac:dyDescent="0.45">
      <c r="A9" s="9">
        <f t="shared" si="0"/>
        <v>8</v>
      </c>
      <c r="B9" s="9"/>
      <c r="C9" s="5"/>
      <c r="D9" s="29"/>
      <c r="E9" s="12"/>
      <c r="F9" s="15"/>
      <c r="G9" s="15"/>
      <c r="H9" s="5"/>
    </row>
    <row r="10" spans="1:10" x14ac:dyDescent="0.45">
      <c r="A10" s="9">
        <f t="shared" si="0"/>
        <v>9</v>
      </c>
      <c r="B10" s="9"/>
      <c r="C10" s="5"/>
      <c r="D10" s="29"/>
      <c r="E10" s="12"/>
      <c r="F10" s="15"/>
      <c r="G10" s="15"/>
      <c r="H10" s="5"/>
    </row>
    <row r="11" spans="1:10" x14ac:dyDescent="0.45">
      <c r="A11" s="9">
        <f t="shared" si="0"/>
        <v>10</v>
      </c>
      <c r="B11" s="9"/>
      <c r="C11" s="5"/>
      <c r="D11" s="29"/>
      <c r="E11" s="12"/>
      <c r="F11" s="15"/>
      <c r="G11" s="15"/>
      <c r="H11" s="5"/>
    </row>
    <row r="12" spans="1:10" x14ac:dyDescent="0.45">
      <c r="A12" s="9">
        <f t="shared" si="0"/>
        <v>11</v>
      </c>
      <c r="B12" s="9"/>
      <c r="C12" s="5"/>
      <c r="D12" s="29"/>
      <c r="E12" s="12"/>
      <c r="F12" s="15"/>
      <c r="G12" s="15"/>
      <c r="H12" s="5"/>
    </row>
    <row r="13" spans="1:10" x14ac:dyDescent="0.45">
      <c r="A13" s="9">
        <f t="shared" si="0"/>
        <v>12</v>
      </c>
      <c r="B13" s="9"/>
      <c r="C13" s="5"/>
      <c r="D13" s="29"/>
      <c r="E13" s="12"/>
      <c r="F13" s="15"/>
      <c r="G13" s="15"/>
      <c r="H13" s="5"/>
    </row>
    <row r="14" spans="1:10" x14ac:dyDescent="0.45">
      <c r="A14" s="9">
        <f t="shared" si="0"/>
        <v>13</v>
      </c>
      <c r="B14" s="9"/>
      <c r="C14" s="5"/>
      <c r="D14" s="29"/>
      <c r="E14" s="12"/>
      <c r="F14" s="15"/>
      <c r="G14" s="15"/>
      <c r="H14" s="5"/>
    </row>
    <row r="15" spans="1:10" x14ac:dyDescent="0.45">
      <c r="A15" s="9">
        <f t="shared" si="0"/>
        <v>14</v>
      </c>
      <c r="B15" s="9"/>
      <c r="C15" s="5"/>
      <c r="D15" s="29"/>
      <c r="E15" s="12"/>
      <c r="F15" s="15"/>
      <c r="G15" s="15"/>
      <c r="H15" s="5"/>
    </row>
    <row r="16" spans="1:10" x14ac:dyDescent="0.45">
      <c r="A16" s="9">
        <f t="shared" si="0"/>
        <v>15</v>
      </c>
      <c r="B16" s="9"/>
      <c r="C16" s="5"/>
      <c r="D16" s="29"/>
      <c r="E16" s="12"/>
      <c r="F16" s="15"/>
      <c r="G16" s="15"/>
      <c r="H16" s="5"/>
    </row>
    <row r="17" spans="1:8" x14ac:dyDescent="0.45">
      <c r="A17" s="9">
        <f t="shared" si="0"/>
        <v>16</v>
      </c>
      <c r="B17" s="9"/>
      <c r="C17" s="5"/>
      <c r="D17" s="29"/>
      <c r="E17" s="12"/>
      <c r="F17" s="15"/>
      <c r="G17" s="15"/>
      <c r="H17" s="5"/>
    </row>
    <row r="18" spans="1:8" x14ac:dyDescent="0.45">
      <c r="A18" s="9">
        <f t="shared" si="0"/>
        <v>17</v>
      </c>
      <c r="B18" s="9"/>
      <c r="C18" s="5"/>
      <c r="D18" s="29"/>
      <c r="E18" s="12"/>
      <c r="F18" s="15"/>
      <c r="G18" s="15"/>
      <c r="H18" s="5"/>
    </row>
    <row r="19" spans="1:8" x14ac:dyDescent="0.45">
      <c r="A19" s="9">
        <f t="shared" si="0"/>
        <v>18</v>
      </c>
      <c r="B19" s="9"/>
      <c r="C19" s="5"/>
      <c r="D19" s="29"/>
      <c r="E19" s="12"/>
      <c r="F19" s="15"/>
      <c r="G19" s="15"/>
      <c r="H19" s="5"/>
    </row>
    <row r="20" spans="1:8" x14ac:dyDescent="0.45">
      <c r="A20" s="9">
        <f t="shared" si="0"/>
        <v>19</v>
      </c>
      <c r="B20" s="9"/>
      <c r="C20" s="5"/>
      <c r="D20" s="29"/>
      <c r="E20" s="12"/>
      <c r="F20" s="15"/>
      <c r="G20" s="15"/>
      <c r="H20" s="5"/>
    </row>
    <row r="21" spans="1:8" x14ac:dyDescent="0.45">
      <c r="A21" s="9">
        <f t="shared" si="0"/>
        <v>20</v>
      </c>
      <c r="B21" s="9"/>
      <c r="C21" s="5"/>
      <c r="D21" s="29"/>
      <c r="E21" s="12"/>
      <c r="F21" s="15"/>
      <c r="G21" s="15"/>
      <c r="H21" s="5"/>
    </row>
    <row r="22" spans="1:8" x14ac:dyDescent="0.45">
      <c r="A22" s="9">
        <f t="shared" si="0"/>
        <v>21</v>
      </c>
      <c r="B22" s="9"/>
      <c r="C22" s="5"/>
      <c r="D22" s="29"/>
      <c r="E22" s="12"/>
      <c r="F22" s="15"/>
      <c r="G22" s="15"/>
      <c r="H22" s="5"/>
    </row>
    <row r="23" spans="1:8" x14ac:dyDescent="0.45">
      <c r="A23" s="9">
        <f t="shared" si="0"/>
        <v>22</v>
      </c>
      <c r="B23" s="9"/>
      <c r="C23" s="5"/>
      <c r="D23" s="29"/>
      <c r="E23" s="12"/>
      <c r="F23" s="15"/>
      <c r="G23" s="15"/>
      <c r="H23" s="5"/>
    </row>
    <row r="24" spans="1:8" x14ac:dyDescent="0.45">
      <c r="A24" s="9">
        <f t="shared" si="0"/>
        <v>23</v>
      </c>
      <c r="B24" s="9"/>
      <c r="C24" s="5"/>
      <c r="D24" s="29"/>
      <c r="E24" s="12"/>
      <c r="F24" s="15"/>
      <c r="G24" s="15"/>
      <c r="H24" s="5"/>
    </row>
    <row r="25" spans="1:8" x14ac:dyDescent="0.45">
      <c r="A25" s="9">
        <f t="shared" si="0"/>
        <v>24</v>
      </c>
      <c r="B25" s="9"/>
      <c r="C25" s="5"/>
      <c r="D25" s="29"/>
      <c r="E25" s="12"/>
      <c r="F25" s="15"/>
      <c r="G25" s="15"/>
      <c r="H25" s="5"/>
    </row>
    <row r="26" spans="1:8" x14ac:dyDescent="0.45">
      <c r="A26" s="9">
        <f t="shared" si="0"/>
        <v>25</v>
      </c>
      <c r="B26" s="9"/>
      <c r="C26" s="5"/>
      <c r="D26" s="29"/>
      <c r="E26" s="12"/>
      <c r="F26" s="15"/>
      <c r="G26" s="15"/>
      <c r="H26" s="5"/>
    </row>
    <row r="27" spans="1:8" x14ac:dyDescent="0.45">
      <c r="A27" s="9">
        <f t="shared" si="0"/>
        <v>26</v>
      </c>
      <c r="B27" s="9"/>
      <c r="C27" s="5"/>
      <c r="D27" s="29"/>
      <c r="E27" s="12"/>
      <c r="F27" s="15"/>
      <c r="G27" s="15"/>
      <c r="H27" s="5"/>
    </row>
    <row r="28" spans="1:8" x14ac:dyDescent="0.45">
      <c r="A28" s="9">
        <f t="shared" si="0"/>
        <v>27</v>
      </c>
      <c r="B28" s="9"/>
      <c r="C28" s="5"/>
      <c r="D28" s="29"/>
      <c r="E28" s="12"/>
      <c r="F28" s="15"/>
      <c r="G28" s="15"/>
      <c r="H28" s="5"/>
    </row>
    <row r="29" spans="1:8" x14ac:dyDescent="0.45">
      <c r="A29" s="9">
        <f t="shared" si="0"/>
        <v>28</v>
      </c>
      <c r="B29" s="9"/>
      <c r="C29" s="5"/>
      <c r="D29" s="29"/>
      <c r="E29" s="12"/>
      <c r="F29" s="15"/>
      <c r="G29" s="15"/>
      <c r="H29" s="5"/>
    </row>
    <row r="30" spans="1:8" x14ac:dyDescent="0.45">
      <c r="A30" s="9">
        <f t="shared" si="0"/>
        <v>29</v>
      </c>
      <c r="B30" s="9"/>
      <c r="C30" s="5"/>
      <c r="D30" s="29"/>
      <c r="E30" s="12"/>
      <c r="F30" s="15"/>
      <c r="G30" s="15"/>
      <c r="H30" s="5"/>
    </row>
    <row r="31" spans="1:8" x14ac:dyDescent="0.45">
      <c r="A31" s="9">
        <f t="shared" si="0"/>
        <v>30</v>
      </c>
      <c r="B31" s="9"/>
      <c r="C31" s="5"/>
      <c r="D31" s="29"/>
      <c r="E31" s="12"/>
      <c r="F31" s="15"/>
      <c r="G31" s="15"/>
      <c r="H31" s="5"/>
    </row>
    <row r="32" spans="1:8" x14ac:dyDescent="0.45">
      <c r="A32" s="9">
        <f t="shared" si="0"/>
        <v>31</v>
      </c>
      <c r="B32" s="9"/>
      <c r="C32" s="5"/>
      <c r="D32" s="29"/>
      <c r="E32" s="12"/>
      <c r="F32" s="15"/>
      <c r="G32" s="15"/>
      <c r="H32" s="5"/>
    </row>
    <row r="33" spans="1:8" x14ac:dyDescent="0.45">
      <c r="A33" s="9">
        <f t="shared" si="0"/>
        <v>32</v>
      </c>
      <c r="B33" s="9"/>
      <c r="C33" s="5"/>
      <c r="D33" s="29"/>
      <c r="E33" s="12"/>
      <c r="F33" s="15"/>
      <c r="G33" s="15"/>
      <c r="H33" s="5"/>
    </row>
    <row r="34" spans="1:8" x14ac:dyDescent="0.45">
      <c r="A34" s="9">
        <f t="shared" si="0"/>
        <v>33</v>
      </c>
      <c r="B34" s="9"/>
      <c r="C34" s="5"/>
      <c r="D34" s="29"/>
      <c r="E34" s="12"/>
      <c r="F34" s="15"/>
      <c r="G34" s="15"/>
      <c r="H34" s="5"/>
    </row>
    <row r="35" spans="1:8" x14ac:dyDescent="0.45">
      <c r="A35" s="9">
        <f t="shared" si="0"/>
        <v>34</v>
      </c>
      <c r="B35" s="9"/>
      <c r="C35" s="5"/>
      <c r="D35" s="29"/>
      <c r="E35" s="12"/>
      <c r="F35" s="15"/>
      <c r="G35" s="15"/>
      <c r="H35" s="5"/>
    </row>
    <row r="36" spans="1:8" x14ac:dyDescent="0.45">
      <c r="A36" s="9">
        <f t="shared" si="0"/>
        <v>35</v>
      </c>
      <c r="B36" s="9"/>
      <c r="C36" s="5"/>
      <c r="D36" s="29"/>
      <c r="E36" s="12"/>
      <c r="F36" s="15"/>
      <c r="G36" s="15"/>
      <c r="H36" s="5"/>
    </row>
    <row r="37" spans="1:8" x14ac:dyDescent="0.45">
      <c r="A37" s="9">
        <f t="shared" si="0"/>
        <v>36</v>
      </c>
      <c r="B37" s="9"/>
      <c r="C37" s="5"/>
      <c r="D37" s="29"/>
      <c r="E37" s="12"/>
      <c r="F37" s="15"/>
      <c r="G37" s="15"/>
      <c r="H37" s="5"/>
    </row>
    <row r="38" spans="1:8" x14ac:dyDescent="0.45">
      <c r="A38" s="9">
        <f t="shared" si="0"/>
        <v>37</v>
      </c>
      <c r="B38" s="9"/>
      <c r="C38" s="5"/>
      <c r="D38" s="29"/>
      <c r="E38" s="12"/>
      <c r="F38" s="15"/>
      <c r="G38" s="15"/>
      <c r="H38" s="5"/>
    </row>
    <row r="39" spans="1:8" x14ac:dyDescent="0.45">
      <c r="A39" s="9">
        <f t="shared" si="0"/>
        <v>38</v>
      </c>
      <c r="B39" s="9"/>
      <c r="C39" s="5"/>
      <c r="D39" s="29"/>
      <c r="E39" s="12"/>
      <c r="F39" s="15"/>
      <c r="G39" s="15"/>
      <c r="H39" s="5"/>
    </row>
    <row r="40" spans="1:8" x14ac:dyDescent="0.45">
      <c r="A40" s="9">
        <f t="shared" si="0"/>
        <v>39</v>
      </c>
      <c r="B40" s="9"/>
      <c r="C40" s="5"/>
      <c r="D40" s="29"/>
      <c r="E40" s="12"/>
      <c r="F40" s="15"/>
      <c r="G40" s="15"/>
      <c r="H40" s="5"/>
    </row>
    <row r="41" spans="1:8" x14ac:dyDescent="0.45">
      <c r="A41" s="9">
        <f t="shared" si="0"/>
        <v>40</v>
      </c>
      <c r="B41" s="9"/>
      <c r="C41" s="5"/>
      <c r="D41" s="29"/>
      <c r="E41" s="12"/>
      <c r="F41" s="15"/>
      <c r="G41" s="15"/>
      <c r="H41" s="5"/>
    </row>
    <row r="42" spans="1:8" x14ac:dyDescent="0.45">
      <c r="A42" s="9">
        <f t="shared" si="0"/>
        <v>41</v>
      </c>
      <c r="B42" s="9"/>
      <c r="C42" s="5"/>
      <c r="D42" s="29"/>
      <c r="E42" s="12"/>
      <c r="F42" s="15"/>
      <c r="G42" s="15"/>
      <c r="H42" s="5"/>
    </row>
    <row r="43" spans="1:8" x14ac:dyDescent="0.45">
      <c r="A43" s="9">
        <f t="shared" si="0"/>
        <v>42</v>
      </c>
      <c r="B43" s="9"/>
      <c r="C43" s="5"/>
      <c r="D43" s="29"/>
      <c r="E43" s="12"/>
      <c r="F43" s="15"/>
      <c r="G43" s="15"/>
      <c r="H43" s="5"/>
    </row>
    <row r="44" spans="1:8" x14ac:dyDescent="0.45">
      <c r="A44" s="9">
        <f t="shared" si="0"/>
        <v>43</v>
      </c>
      <c r="B44" s="9"/>
      <c r="C44" s="5"/>
      <c r="D44" s="29"/>
      <c r="E44" s="12"/>
      <c r="F44" s="15"/>
      <c r="G44" s="15"/>
      <c r="H44" s="5"/>
    </row>
    <row r="45" spans="1:8" x14ac:dyDescent="0.45">
      <c r="A45" s="9">
        <f t="shared" si="0"/>
        <v>44</v>
      </c>
      <c r="B45" s="9"/>
      <c r="C45" s="5"/>
      <c r="D45" s="29"/>
      <c r="E45" s="12"/>
      <c r="F45" s="15"/>
      <c r="G45" s="15"/>
      <c r="H45" s="5"/>
    </row>
    <row r="46" spans="1:8" x14ac:dyDescent="0.45">
      <c r="A46" s="9">
        <f t="shared" si="0"/>
        <v>45</v>
      </c>
      <c r="B46" s="9"/>
      <c r="C46" s="5"/>
      <c r="D46" s="29"/>
      <c r="E46" s="12"/>
      <c r="F46" s="15"/>
      <c r="G46" s="15"/>
      <c r="H46" s="5"/>
    </row>
    <row r="47" spans="1:8" x14ac:dyDescent="0.45">
      <c r="A47" s="9">
        <f t="shared" si="0"/>
        <v>46</v>
      </c>
      <c r="B47" s="9"/>
      <c r="C47" s="5"/>
      <c r="D47" s="29"/>
      <c r="E47" s="12"/>
      <c r="F47" s="15"/>
      <c r="G47" s="15"/>
      <c r="H47" s="5"/>
    </row>
    <row r="48" spans="1:8" x14ac:dyDescent="0.45">
      <c r="A48" s="9">
        <f t="shared" si="0"/>
        <v>47</v>
      </c>
      <c r="B48" s="9"/>
      <c r="C48" s="5"/>
      <c r="D48" s="29"/>
      <c r="E48" s="12"/>
      <c r="F48" s="15"/>
      <c r="G48" s="15"/>
      <c r="H48" s="5"/>
    </row>
    <row r="49" spans="1:8" x14ac:dyDescent="0.45">
      <c r="A49" s="9">
        <f t="shared" si="0"/>
        <v>48</v>
      </c>
      <c r="B49" s="9"/>
      <c r="C49" s="5"/>
      <c r="D49" s="29"/>
      <c r="E49" s="12"/>
      <c r="F49" s="15"/>
      <c r="G49" s="15"/>
      <c r="H49" s="5"/>
    </row>
    <row r="50" spans="1:8" x14ac:dyDescent="0.45">
      <c r="A50" s="9">
        <f t="shared" si="0"/>
        <v>49</v>
      </c>
      <c r="B50" s="9"/>
      <c r="C50" s="5"/>
      <c r="D50" s="29"/>
      <c r="E50" s="12"/>
      <c r="F50" s="15"/>
      <c r="G50" s="15"/>
      <c r="H50" s="5"/>
    </row>
    <row r="51" spans="1:8" x14ac:dyDescent="0.45">
      <c r="A51" s="9">
        <f t="shared" si="0"/>
        <v>50</v>
      </c>
      <c r="B51" s="9"/>
      <c r="C51" s="5"/>
      <c r="D51" s="29"/>
      <c r="E51" s="12"/>
      <c r="F51" s="15"/>
      <c r="G51" s="15"/>
      <c r="H51" s="5"/>
    </row>
    <row r="52" spans="1:8" x14ac:dyDescent="0.45">
      <c r="A52" s="44"/>
      <c r="B52" s="44"/>
      <c r="C52" s="45"/>
      <c r="D52" s="46"/>
      <c r="E52" s="47" t="s">
        <v>119</v>
      </c>
      <c r="F52" s="15">
        <f>SUM(F2:F51)</f>
        <v>0</v>
      </c>
      <c r="G52" s="15">
        <f>SUM(G2:G51)</f>
        <v>0</v>
      </c>
      <c r="H52" s="45"/>
    </row>
    <row r="53" spans="1:8" x14ac:dyDescent="0.45">
      <c r="A53" s="44"/>
      <c r="B53" s="44"/>
      <c r="C53" s="45"/>
      <c r="D53" s="46"/>
      <c r="E53" s="47" t="s">
        <v>120</v>
      </c>
      <c r="F53" s="15">
        <v>0</v>
      </c>
      <c r="G53" s="15">
        <v>0</v>
      </c>
      <c r="H53" s="45"/>
    </row>
    <row r="54" spans="1:8" x14ac:dyDescent="0.45">
      <c r="A54" s="44"/>
      <c r="B54" s="44"/>
      <c r="C54" s="45"/>
      <c r="D54" s="46"/>
      <c r="E54" s="47" t="s">
        <v>121</v>
      </c>
      <c r="F54" s="15">
        <f>F52</f>
        <v>0</v>
      </c>
      <c r="G54" s="15">
        <f>G52</f>
        <v>0</v>
      </c>
      <c r="H54" s="45"/>
    </row>
    <row r="55" spans="1:8" x14ac:dyDescent="0.45">
      <c r="A55" s="9">
        <f>A51+1</f>
        <v>51</v>
      </c>
      <c r="B55" s="9"/>
      <c r="C55" s="5"/>
      <c r="D55" s="29"/>
      <c r="E55" s="12"/>
      <c r="F55" s="15"/>
      <c r="G55" s="15"/>
      <c r="H55" s="5"/>
    </row>
    <row r="56" spans="1:8" x14ac:dyDescent="0.45">
      <c r="A56" s="9">
        <f t="shared" si="0"/>
        <v>52</v>
      </c>
      <c r="B56" s="9"/>
      <c r="C56" s="5"/>
      <c r="D56" s="29"/>
      <c r="E56" s="12"/>
      <c r="F56" s="15"/>
      <c r="G56" s="15"/>
      <c r="H56" s="5"/>
    </row>
    <row r="57" spans="1:8" x14ac:dyDescent="0.45">
      <c r="A57" s="9">
        <f t="shared" si="0"/>
        <v>53</v>
      </c>
      <c r="B57" s="9"/>
      <c r="C57" s="5"/>
      <c r="D57" s="29"/>
      <c r="E57" s="12"/>
      <c r="F57" s="15"/>
      <c r="G57" s="15"/>
      <c r="H57" s="5"/>
    </row>
    <row r="58" spans="1:8" x14ac:dyDescent="0.45">
      <c r="A58" s="9">
        <f t="shared" si="0"/>
        <v>54</v>
      </c>
      <c r="B58" s="9"/>
      <c r="C58" s="5"/>
      <c r="D58" s="29"/>
      <c r="E58" s="12"/>
      <c r="F58" s="15"/>
      <c r="G58" s="15"/>
      <c r="H58" s="5"/>
    </row>
    <row r="59" spans="1:8" x14ac:dyDescent="0.45">
      <c r="A59" s="9">
        <f t="shared" si="0"/>
        <v>55</v>
      </c>
      <c r="B59" s="9"/>
      <c r="C59" s="5"/>
      <c r="D59" s="29"/>
      <c r="E59" s="12"/>
      <c r="F59" s="15"/>
      <c r="G59" s="15"/>
      <c r="H59" s="5"/>
    </row>
    <row r="60" spans="1:8" x14ac:dyDescent="0.45">
      <c r="A60" s="9">
        <f t="shared" si="0"/>
        <v>56</v>
      </c>
      <c r="B60" s="9"/>
      <c r="C60" s="5"/>
      <c r="D60" s="29"/>
      <c r="E60" s="12"/>
      <c r="F60" s="15"/>
      <c r="G60" s="15"/>
      <c r="H60" s="5"/>
    </row>
    <row r="61" spans="1:8" x14ac:dyDescent="0.45">
      <c r="A61" s="9">
        <f t="shared" si="0"/>
        <v>57</v>
      </c>
      <c r="B61" s="9"/>
      <c r="C61" s="5"/>
      <c r="D61" s="29"/>
      <c r="E61" s="12"/>
      <c r="F61" s="15"/>
      <c r="G61" s="15"/>
      <c r="H61" s="5"/>
    </row>
    <row r="62" spans="1:8" x14ac:dyDescent="0.45">
      <c r="A62" s="9">
        <f t="shared" si="0"/>
        <v>58</v>
      </c>
      <c r="B62" s="9"/>
      <c r="C62" s="5"/>
      <c r="D62" s="29"/>
      <c r="E62" s="12"/>
      <c r="F62" s="15"/>
      <c r="G62" s="15"/>
      <c r="H62" s="5"/>
    </row>
    <row r="63" spans="1:8" x14ac:dyDescent="0.45">
      <c r="A63" s="9">
        <f t="shared" si="0"/>
        <v>59</v>
      </c>
      <c r="B63" s="9"/>
      <c r="C63" s="5"/>
      <c r="D63" s="29"/>
      <c r="E63" s="12"/>
      <c r="F63" s="15"/>
      <c r="G63" s="15"/>
      <c r="H63" s="5"/>
    </row>
    <row r="64" spans="1:8" x14ac:dyDescent="0.45">
      <c r="A64" s="9">
        <f t="shared" si="0"/>
        <v>60</v>
      </c>
      <c r="B64" s="9"/>
      <c r="C64" s="5"/>
      <c r="D64" s="29"/>
      <c r="E64" s="12"/>
      <c r="F64" s="15"/>
      <c r="G64" s="15"/>
      <c r="H64" s="5"/>
    </row>
    <row r="65" spans="1:8" x14ac:dyDescent="0.45">
      <c r="A65" s="9">
        <f t="shared" si="0"/>
        <v>61</v>
      </c>
      <c r="B65" s="9"/>
      <c r="C65" s="5"/>
      <c r="D65" s="29"/>
      <c r="E65" s="12"/>
      <c r="F65" s="15"/>
      <c r="G65" s="15"/>
      <c r="H65" s="5"/>
    </row>
    <row r="66" spans="1:8" x14ac:dyDescent="0.45">
      <c r="A66" s="9">
        <f t="shared" si="0"/>
        <v>62</v>
      </c>
      <c r="B66" s="9"/>
      <c r="C66" s="5"/>
      <c r="D66" s="29"/>
      <c r="E66" s="12"/>
      <c r="F66" s="15"/>
      <c r="G66" s="15"/>
      <c r="H66" s="5"/>
    </row>
    <row r="67" spans="1:8" x14ac:dyDescent="0.45">
      <c r="A67" s="9">
        <f t="shared" si="0"/>
        <v>63</v>
      </c>
      <c r="B67" s="9"/>
      <c r="C67" s="5"/>
      <c r="D67" s="29"/>
      <c r="E67" s="12"/>
      <c r="F67" s="15"/>
      <c r="G67" s="15"/>
      <c r="H67" s="5"/>
    </row>
    <row r="68" spans="1:8" x14ac:dyDescent="0.45">
      <c r="A68" s="9">
        <f t="shared" si="0"/>
        <v>64</v>
      </c>
      <c r="B68" s="9"/>
      <c r="C68" s="5"/>
      <c r="D68" s="29"/>
      <c r="E68" s="12"/>
      <c r="F68" s="15"/>
      <c r="G68" s="15"/>
      <c r="H68" s="5"/>
    </row>
    <row r="69" spans="1:8" x14ac:dyDescent="0.45">
      <c r="A69" s="9">
        <f t="shared" si="0"/>
        <v>65</v>
      </c>
      <c r="B69" s="9"/>
      <c r="C69" s="5"/>
      <c r="D69" s="29"/>
      <c r="E69" s="12"/>
      <c r="F69" s="15"/>
      <c r="G69" s="15"/>
      <c r="H69" s="5"/>
    </row>
    <row r="70" spans="1:8" x14ac:dyDescent="0.45">
      <c r="A70" s="9">
        <f t="shared" si="0"/>
        <v>66</v>
      </c>
      <c r="B70" s="9"/>
      <c r="C70" s="5"/>
      <c r="D70" s="29"/>
      <c r="E70" s="12"/>
      <c r="F70" s="15"/>
      <c r="G70" s="15"/>
      <c r="H70" s="5"/>
    </row>
    <row r="71" spans="1:8" x14ac:dyDescent="0.45">
      <c r="A71" s="9">
        <f t="shared" ref="A71:A137" si="1">A70+1</f>
        <v>67</v>
      </c>
      <c r="B71" s="9"/>
      <c r="C71" s="5"/>
      <c r="D71" s="29"/>
      <c r="E71" s="12"/>
      <c r="F71" s="15"/>
      <c r="G71" s="15"/>
      <c r="H71" s="5"/>
    </row>
    <row r="72" spans="1:8" x14ac:dyDescent="0.45">
      <c r="A72" s="9">
        <f t="shared" si="1"/>
        <v>68</v>
      </c>
      <c r="B72" s="9"/>
      <c r="C72" s="5"/>
      <c r="D72" s="29"/>
      <c r="E72" s="12"/>
      <c r="F72" s="15"/>
      <c r="G72" s="15"/>
      <c r="H72" s="5"/>
    </row>
    <row r="73" spans="1:8" x14ac:dyDescent="0.45">
      <c r="A73" s="9">
        <f t="shared" si="1"/>
        <v>69</v>
      </c>
      <c r="B73" s="9"/>
      <c r="C73" s="5"/>
      <c r="D73" s="29"/>
      <c r="E73" s="12"/>
      <c r="F73" s="15"/>
      <c r="G73" s="15"/>
      <c r="H73" s="5"/>
    </row>
    <row r="74" spans="1:8" x14ac:dyDescent="0.45">
      <c r="A74" s="9">
        <f t="shared" si="1"/>
        <v>70</v>
      </c>
      <c r="B74" s="9"/>
      <c r="C74" s="5"/>
      <c r="D74" s="29"/>
      <c r="E74" s="12"/>
      <c r="F74" s="15"/>
      <c r="G74" s="15"/>
      <c r="H74" s="5"/>
    </row>
    <row r="75" spans="1:8" x14ac:dyDescent="0.45">
      <c r="A75" s="9">
        <f t="shared" si="1"/>
        <v>71</v>
      </c>
      <c r="B75" s="9"/>
      <c r="C75" s="5"/>
      <c r="D75" s="29"/>
      <c r="E75" s="12"/>
      <c r="F75" s="15"/>
      <c r="G75" s="15"/>
      <c r="H75" s="5"/>
    </row>
    <row r="76" spans="1:8" x14ac:dyDescent="0.45">
      <c r="A76" s="9">
        <f t="shared" si="1"/>
        <v>72</v>
      </c>
      <c r="B76" s="9"/>
      <c r="C76" s="5"/>
      <c r="D76" s="29"/>
      <c r="E76" s="12"/>
      <c r="F76" s="15"/>
      <c r="G76" s="15"/>
      <c r="H76" s="5"/>
    </row>
    <row r="77" spans="1:8" x14ac:dyDescent="0.45">
      <c r="A77" s="9">
        <f t="shared" si="1"/>
        <v>73</v>
      </c>
      <c r="B77" s="9"/>
      <c r="C77" s="5"/>
      <c r="D77" s="29"/>
      <c r="E77" s="12"/>
      <c r="F77" s="15"/>
      <c r="G77" s="15"/>
      <c r="H77" s="5"/>
    </row>
    <row r="78" spans="1:8" x14ac:dyDescent="0.45">
      <c r="A78" s="9">
        <f t="shared" si="1"/>
        <v>74</v>
      </c>
      <c r="B78" s="9"/>
      <c r="C78" s="5"/>
      <c r="D78" s="29"/>
      <c r="E78" s="12"/>
      <c r="F78" s="15"/>
      <c r="G78" s="15"/>
      <c r="H78" s="5"/>
    </row>
    <row r="79" spans="1:8" x14ac:dyDescent="0.45">
      <c r="A79" s="9">
        <f t="shared" si="1"/>
        <v>75</v>
      </c>
      <c r="B79" s="9"/>
      <c r="C79" s="5"/>
      <c r="D79" s="29"/>
      <c r="E79" s="12"/>
      <c r="F79" s="15"/>
      <c r="G79" s="15"/>
      <c r="H79" s="5"/>
    </row>
    <row r="80" spans="1:8" x14ac:dyDescent="0.45">
      <c r="A80" s="9">
        <f t="shared" si="1"/>
        <v>76</v>
      </c>
      <c r="B80" s="9"/>
      <c r="C80" s="5"/>
      <c r="D80" s="29"/>
      <c r="E80" s="12"/>
      <c r="F80" s="15"/>
      <c r="G80" s="15"/>
      <c r="H80" s="5"/>
    </row>
    <row r="81" spans="1:8" x14ac:dyDescent="0.45">
      <c r="A81" s="9">
        <f t="shared" si="1"/>
        <v>77</v>
      </c>
      <c r="B81" s="9"/>
      <c r="C81" s="5"/>
      <c r="D81" s="29"/>
      <c r="E81" s="12"/>
      <c r="F81" s="15"/>
      <c r="G81" s="15"/>
      <c r="H81" s="5"/>
    </row>
    <row r="82" spans="1:8" x14ac:dyDescent="0.45">
      <c r="A82" s="9">
        <f t="shared" si="1"/>
        <v>78</v>
      </c>
      <c r="B82" s="9"/>
      <c r="C82" s="5"/>
      <c r="D82" s="29"/>
      <c r="E82" s="12"/>
      <c r="F82" s="15"/>
      <c r="G82" s="15"/>
      <c r="H82" s="5"/>
    </row>
    <row r="83" spans="1:8" x14ac:dyDescent="0.45">
      <c r="A83" s="9">
        <f t="shared" si="1"/>
        <v>79</v>
      </c>
      <c r="B83" s="9"/>
      <c r="C83" s="5"/>
      <c r="D83" s="29"/>
      <c r="E83" s="12"/>
      <c r="F83" s="15"/>
      <c r="G83" s="15"/>
      <c r="H83" s="5"/>
    </row>
    <row r="84" spans="1:8" x14ac:dyDescent="0.45">
      <c r="A84" s="9">
        <f t="shared" si="1"/>
        <v>80</v>
      </c>
      <c r="B84" s="9"/>
      <c r="C84" s="5"/>
      <c r="D84" s="29"/>
      <c r="E84" s="12"/>
      <c r="F84" s="15"/>
      <c r="G84" s="15"/>
      <c r="H84" s="5"/>
    </row>
    <row r="85" spans="1:8" x14ac:dyDescent="0.45">
      <c r="A85" s="9">
        <f t="shared" si="1"/>
        <v>81</v>
      </c>
      <c r="B85" s="9"/>
      <c r="C85" s="5"/>
      <c r="D85" s="29"/>
      <c r="E85" s="12"/>
      <c r="F85" s="15"/>
      <c r="G85" s="15"/>
      <c r="H85" s="5"/>
    </row>
    <row r="86" spans="1:8" x14ac:dyDescent="0.45">
      <c r="A86" s="9">
        <f t="shared" si="1"/>
        <v>82</v>
      </c>
      <c r="B86" s="9"/>
      <c r="C86" s="5"/>
      <c r="D86" s="29"/>
      <c r="E86" s="12"/>
      <c r="F86" s="15"/>
      <c r="G86" s="15"/>
      <c r="H86" s="5"/>
    </row>
    <row r="87" spans="1:8" x14ac:dyDescent="0.45">
      <c r="A87" s="9">
        <f t="shared" si="1"/>
        <v>83</v>
      </c>
      <c r="B87" s="9"/>
      <c r="C87" s="5"/>
      <c r="D87" s="29"/>
      <c r="E87" s="12"/>
      <c r="F87" s="15"/>
      <c r="G87" s="15"/>
      <c r="H87" s="5"/>
    </row>
    <row r="88" spans="1:8" x14ac:dyDescent="0.45">
      <c r="A88" s="9">
        <f t="shared" si="1"/>
        <v>84</v>
      </c>
      <c r="B88" s="9"/>
      <c r="C88" s="5"/>
      <c r="D88" s="29"/>
      <c r="E88" s="12"/>
      <c r="F88" s="15"/>
      <c r="G88" s="15"/>
      <c r="H88" s="5"/>
    </row>
    <row r="89" spans="1:8" x14ac:dyDescent="0.45">
      <c r="A89" s="9">
        <f t="shared" si="1"/>
        <v>85</v>
      </c>
      <c r="B89" s="9"/>
      <c r="C89" s="5"/>
      <c r="D89" s="29"/>
      <c r="E89" s="12"/>
      <c r="F89" s="15"/>
      <c r="G89" s="15"/>
      <c r="H89" s="5"/>
    </row>
    <row r="90" spans="1:8" x14ac:dyDescent="0.45">
      <c r="A90" s="9">
        <f t="shared" si="1"/>
        <v>86</v>
      </c>
      <c r="B90" s="9"/>
      <c r="C90" s="5"/>
      <c r="D90" s="29"/>
      <c r="E90" s="12"/>
      <c r="F90" s="15"/>
      <c r="G90" s="15"/>
      <c r="H90" s="5"/>
    </row>
    <row r="91" spans="1:8" x14ac:dyDescent="0.45">
      <c r="A91" s="9">
        <f t="shared" si="1"/>
        <v>87</v>
      </c>
      <c r="B91" s="9"/>
      <c r="C91" s="5"/>
      <c r="D91" s="29"/>
      <c r="E91" s="12"/>
      <c r="F91" s="15"/>
      <c r="G91" s="15"/>
      <c r="H91" s="5"/>
    </row>
    <row r="92" spans="1:8" x14ac:dyDescent="0.45">
      <c r="A92" s="9">
        <f t="shared" si="1"/>
        <v>88</v>
      </c>
      <c r="B92" s="9"/>
      <c r="C92" s="5"/>
      <c r="D92" s="29"/>
      <c r="E92" s="12"/>
      <c r="F92" s="15"/>
      <c r="G92" s="15"/>
      <c r="H92" s="5"/>
    </row>
    <row r="93" spans="1:8" x14ac:dyDescent="0.45">
      <c r="A93" s="9">
        <f t="shared" si="1"/>
        <v>89</v>
      </c>
      <c r="B93" s="9"/>
      <c r="C93" s="5"/>
      <c r="D93" s="29"/>
      <c r="E93" s="12"/>
      <c r="F93" s="15"/>
      <c r="G93" s="15"/>
      <c r="H93" s="5"/>
    </row>
    <row r="94" spans="1:8" x14ac:dyDescent="0.45">
      <c r="A94" s="9">
        <f t="shared" si="1"/>
        <v>90</v>
      </c>
      <c r="B94" s="9"/>
      <c r="C94" s="5"/>
      <c r="D94" s="29"/>
      <c r="E94" s="12"/>
      <c r="F94" s="15"/>
      <c r="G94" s="15"/>
      <c r="H94" s="5"/>
    </row>
    <row r="95" spans="1:8" x14ac:dyDescent="0.45">
      <c r="A95" s="9">
        <f t="shared" si="1"/>
        <v>91</v>
      </c>
      <c r="B95" s="9"/>
      <c r="C95" s="5"/>
      <c r="D95" s="29"/>
      <c r="E95" s="12"/>
      <c r="F95" s="15"/>
      <c r="G95" s="15"/>
      <c r="H95" s="5"/>
    </row>
    <row r="96" spans="1:8" x14ac:dyDescent="0.45">
      <c r="A96" s="9">
        <f t="shared" si="1"/>
        <v>92</v>
      </c>
      <c r="B96" s="9"/>
      <c r="C96" s="5"/>
      <c r="D96" s="29"/>
      <c r="E96" s="12"/>
      <c r="F96" s="15"/>
      <c r="G96" s="15"/>
      <c r="H96" s="5"/>
    </row>
    <row r="97" spans="1:8" x14ac:dyDescent="0.45">
      <c r="A97" s="9">
        <f t="shared" si="1"/>
        <v>93</v>
      </c>
      <c r="B97" s="9"/>
      <c r="C97" s="5"/>
      <c r="D97" s="29"/>
      <c r="E97" s="12"/>
      <c r="F97" s="15"/>
      <c r="G97" s="15"/>
      <c r="H97" s="5"/>
    </row>
    <row r="98" spans="1:8" x14ac:dyDescent="0.45">
      <c r="A98" s="9">
        <f t="shared" si="1"/>
        <v>94</v>
      </c>
      <c r="B98" s="9"/>
      <c r="C98" s="5"/>
      <c r="D98" s="29"/>
      <c r="E98" s="12"/>
      <c r="F98" s="15"/>
      <c r="G98" s="15"/>
      <c r="H98" s="5"/>
    </row>
    <row r="99" spans="1:8" x14ac:dyDescent="0.45">
      <c r="A99" s="9">
        <f t="shared" si="1"/>
        <v>95</v>
      </c>
      <c r="B99" s="9"/>
      <c r="C99" s="5"/>
      <c r="D99" s="29"/>
      <c r="E99" s="12"/>
      <c r="F99" s="15"/>
      <c r="G99" s="15"/>
      <c r="H99" s="5"/>
    </row>
    <row r="100" spans="1:8" x14ac:dyDescent="0.45">
      <c r="A100" s="9">
        <f t="shared" si="1"/>
        <v>96</v>
      </c>
      <c r="B100" s="9"/>
      <c r="C100" s="5"/>
      <c r="D100" s="29"/>
      <c r="E100" s="12"/>
      <c r="F100" s="15"/>
      <c r="G100" s="15"/>
      <c r="H100" s="5"/>
    </row>
    <row r="101" spans="1:8" x14ac:dyDescent="0.45">
      <c r="A101" s="9">
        <f t="shared" si="1"/>
        <v>97</v>
      </c>
      <c r="B101" s="9"/>
      <c r="C101" s="5"/>
      <c r="D101" s="29"/>
      <c r="E101" s="12"/>
      <c r="F101" s="15"/>
      <c r="G101" s="15"/>
      <c r="H101" s="5"/>
    </row>
    <row r="102" spans="1:8" x14ac:dyDescent="0.45">
      <c r="A102" s="9">
        <f t="shared" si="1"/>
        <v>98</v>
      </c>
      <c r="B102" s="9"/>
      <c r="C102" s="5"/>
      <c r="D102" s="29"/>
      <c r="E102" s="12"/>
      <c r="F102" s="15"/>
      <c r="G102" s="15"/>
      <c r="H102" s="5"/>
    </row>
    <row r="103" spans="1:8" x14ac:dyDescent="0.45">
      <c r="A103" s="9">
        <f t="shared" si="1"/>
        <v>99</v>
      </c>
      <c r="B103" s="9"/>
      <c r="C103" s="5"/>
      <c r="D103" s="29"/>
      <c r="E103" s="12"/>
      <c r="F103" s="15"/>
      <c r="G103" s="15"/>
      <c r="H103" s="5"/>
    </row>
    <row r="104" spans="1:8" x14ac:dyDescent="0.45">
      <c r="A104" s="9">
        <f t="shared" si="1"/>
        <v>100</v>
      </c>
      <c r="B104" s="9"/>
      <c r="C104" s="5"/>
      <c r="D104" s="29"/>
      <c r="E104" s="12"/>
      <c r="F104" s="15"/>
      <c r="G104" s="15"/>
      <c r="H104" s="5"/>
    </row>
    <row r="105" spans="1:8" x14ac:dyDescent="0.45">
      <c r="A105" s="44"/>
      <c r="B105" s="44"/>
      <c r="C105" s="45"/>
      <c r="D105" s="46"/>
      <c r="E105" s="47" t="s">
        <v>119</v>
      </c>
      <c r="F105" s="15">
        <f>SUM(F55:F104)</f>
        <v>0</v>
      </c>
      <c r="G105" s="15">
        <f>SUM(G55:G104)</f>
        <v>0</v>
      </c>
      <c r="H105" s="45"/>
    </row>
    <row r="106" spans="1:8" x14ac:dyDescent="0.45">
      <c r="A106" s="44"/>
      <c r="B106" s="44"/>
      <c r="C106" s="45"/>
      <c r="D106" s="46"/>
      <c r="E106" s="47" t="s">
        <v>120</v>
      </c>
      <c r="F106" s="15">
        <f>F54</f>
        <v>0</v>
      </c>
      <c r="G106" s="15">
        <f>G54</f>
        <v>0</v>
      </c>
      <c r="H106" s="45"/>
    </row>
    <row r="107" spans="1:8" x14ac:dyDescent="0.45">
      <c r="A107" s="44"/>
      <c r="B107" s="44"/>
      <c r="C107" s="45"/>
      <c r="D107" s="46"/>
      <c r="E107" s="47" t="s">
        <v>121</v>
      </c>
      <c r="F107" s="15">
        <f>F106+F105</f>
        <v>0</v>
      </c>
      <c r="G107" s="15">
        <f>G106+G105</f>
        <v>0</v>
      </c>
      <c r="H107" s="45"/>
    </row>
    <row r="108" spans="1:8" x14ac:dyDescent="0.45">
      <c r="A108" s="9">
        <f>A104+1</f>
        <v>101</v>
      </c>
      <c r="B108" s="9"/>
      <c r="C108" s="5"/>
      <c r="D108" s="29"/>
      <c r="E108" s="12"/>
      <c r="F108" s="15"/>
      <c r="G108" s="15"/>
      <c r="H108" s="5"/>
    </row>
    <row r="109" spans="1:8" x14ac:dyDescent="0.45">
      <c r="A109" s="9">
        <f t="shared" si="1"/>
        <v>102</v>
      </c>
      <c r="B109" s="9"/>
      <c r="C109" s="5"/>
      <c r="D109" s="29"/>
      <c r="E109" s="12"/>
      <c r="F109" s="15"/>
      <c r="G109" s="15"/>
      <c r="H109" s="5"/>
    </row>
    <row r="110" spans="1:8" x14ac:dyDescent="0.45">
      <c r="A110" s="9">
        <f t="shared" si="1"/>
        <v>103</v>
      </c>
      <c r="B110" s="9"/>
      <c r="C110" s="5"/>
      <c r="D110" s="29"/>
      <c r="E110" s="12"/>
      <c r="F110" s="15"/>
      <c r="G110" s="15"/>
      <c r="H110" s="5"/>
    </row>
    <row r="111" spans="1:8" x14ac:dyDescent="0.45">
      <c r="A111" s="9">
        <f t="shared" si="1"/>
        <v>104</v>
      </c>
      <c r="B111" s="9"/>
      <c r="C111" s="5"/>
      <c r="D111" s="29"/>
      <c r="E111" s="12"/>
      <c r="F111" s="15"/>
      <c r="G111" s="15"/>
      <c r="H111" s="5"/>
    </row>
    <row r="112" spans="1:8" x14ac:dyDescent="0.45">
      <c r="A112" s="9">
        <f t="shared" si="1"/>
        <v>105</v>
      </c>
      <c r="B112" s="9"/>
      <c r="C112" s="5"/>
      <c r="D112" s="29"/>
      <c r="E112" s="12"/>
      <c r="F112" s="15"/>
      <c r="G112" s="15"/>
      <c r="H112" s="5"/>
    </row>
    <row r="113" spans="1:8" x14ac:dyDescent="0.45">
      <c r="A113" s="9">
        <f t="shared" si="1"/>
        <v>106</v>
      </c>
      <c r="B113" s="9"/>
      <c r="C113" s="5"/>
      <c r="D113" s="29"/>
      <c r="E113" s="12"/>
      <c r="F113" s="15"/>
      <c r="G113" s="15"/>
      <c r="H113" s="5"/>
    </row>
    <row r="114" spans="1:8" x14ac:dyDescent="0.45">
      <c r="A114" s="9">
        <f t="shared" si="1"/>
        <v>107</v>
      </c>
      <c r="B114" s="9"/>
      <c r="C114" s="5"/>
      <c r="D114" s="29"/>
      <c r="E114" s="12"/>
      <c r="F114" s="15"/>
      <c r="G114" s="15"/>
      <c r="H114" s="5"/>
    </row>
    <row r="115" spans="1:8" x14ac:dyDescent="0.45">
      <c r="A115" s="9">
        <f t="shared" si="1"/>
        <v>108</v>
      </c>
      <c r="B115" s="9"/>
      <c r="C115" s="5"/>
      <c r="D115" s="29"/>
      <c r="E115" s="12"/>
      <c r="F115" s="15"/>
      <c r="G115" s="15"/>
      <c r="H115" s="5"/>
    </row>
    <row r="116" spans="1:8" x14ac:dyDescent="0.45">
      <c r="A116" s="9">
        <f t="shared" si="1"/>
        <v>109</v>
      </c>
      <c r="B116" s="9"/>
      <c r="C116" s="5"/>
      <c r="D116" s="29"/>
      <c r="E116" s="12"/>
      <c r="F116" s="15"/>
      <c r="G116" s="15"/>
      <c r="H116" s="5"/>
    </row>
    <row r="117" spans="1:8" x14ac:dyDescent="0.45">
      <c r="A117" s="9">
        <f t="shared" si="1"/>
        <v>110</v>
      </c>
      <c r="B117" s="9"/>
      <c r="C117" s="5"/>
      <c r="D117" s="29"/>
      <c r="E117" s="12"/>
      <c r="F117" s="15"/>
      <c r="G117" s="15"/>
      <c r="H117" s="5"/>
    </row>
    <row r="118" spans="1:8" x14ac:dyDescent="0.45">
      <c r="A118" s="9">
        <f t="shared" si="1"/>
        <v>111</v>
      </c>
      <c r="B118" s="9"/>
      <c r="C118" s="5"/>
      <c r="D118" s="29"/>
      <c r="E118" s="12"/>
      <c r="F118" s="15"/>
      <c r="G118" s="15"/>
      <c r="H118" s="5"/>
    </row>
    <row r="119" spans="1:8" x14ac:dyDescent="0.45">
      <c r="A119" s="9">
        <f t="shared" si="1"/>
        <v>112</v>
      </c>
      <c r="B119" s="9"/>
      <c r="C119" s="5"/>
      <c r="D119" s="29"/>
      <c r="E119" s="12"/>
      <c r="F119" s="15"/>
      <c r="G119" s="15"/>
      <c r="H119" s="5"/>
    </row>
    <row r="120" spans="1:8" x14ac:dyDescent="0.45">
      <c r="A120" s="9">
        <f t="shared" si="1"/>
        <v>113</v>
      </c>
      <c r="B120" s="9"/>
      <c r="C120" s="5"/>
      <c r="D120" s="29"/>
      <c r="E120" s="12"/>
      <c r="F120" s="15"/>
      <c r="G120" s="15"/>
      <c r="H120" s="5"/>
    </row>
    <row r="121" spans="1:8" x14ac:dyDescent="0.45">
      <c r="A121" s="9">
        <f t="shared" si="1"/>
        <v>114</v>
      </c>
      <c r="B121" s="9"/>
      <c r="C121" s="5"/>
      <c r="D121" s="29"/>
      <c r="E121" s="12"/>
      <c r="F121" s="15"/>
      <c r="G121" s="15"/>
      <c r="H121" s="5"/>
    </row>
    <row r="122" spans="1:8" x14ac:dyDescent="0.45">
      <c r="A122" s="9">
        <f t="shared" si="1"/>
        <v>115</v>
      </c>
      <c r="B122" s="9"/>
      <c r="C122" s="5"/>
      <c r="D122" s="29"/>
      <c r="E122" s="12"/>
      <c r="F122" s="15"/>
      <c r="G122" s="15"/>
      <c r="H122" s="5"/>
    </row>
    <row r="123" spans="1:8" x14ac:dyDescent="0.45">
      <c r="A123" s="9">
        <f t="shared" si="1"/>
        <v>116</v>
      </c>
      <c r="B123" s="9"/>
      <c r="C123" s="5"/>
      <c r="D123" s="29"/>
      <c r="E123" s="12"/>
      <c r="F123" s="15"/>
      <c r="G123" s="15"/>
      <c r="H123" s="5"/>
    </row>
    <row r="124" spans="1:8" x14ac:dyDescent="0.45">
      <c r="A124" s="9">
        <f t="shared" si="1"/>
        <v>117</v>
      </c>
      <c r="B124" s="9"/>
      <c r="C124" s="5"/>
      <c r="D124" s="29"/>
      <c r="E124" s="12"/>
      <c r="F124" s="15"/>
      <c r="G124" s="15"/>
      <c r="H124" s="5"/>
    </row>
    <row r="125" spans="1:8" x14ac:dyDescent="0.45">
      <c r="A125" s="9">
        <f t="shared" si="1"/>
        <v>118</v>
      </c>
      <c r="B125" s="9"/>
      <c r="C125" s="5"/>
      <c r="D125" s="29"/>
      <c r="E125" s="12"/>
      <c r="F125" s="15"/>
      <c r="G125" s="15"/>
      <c r="H125" s="5"/>
    </row>
    <row r="126" spans="1:8" x14ac:dyDescent="0.45">
      <c r="A126" s="9">
        <f t="shared" si="1"/>
        <v>119</v>
      </c>
      <c r="B126" s="9"/>
      <c r="C126" s="5"/>
      <c r="D126" s="29"/>
      <c r="E126" s="12"/>
      <c r="F126" s="15"/>
      <c r="G126" s="15"/>
      <c r="H126" s="5"/>
    </row>
    <row r="127" spans="1:8" x14ac:dyDescent="0.45">
      <c r="A127" s="9">
        <f t="shared" si="1"/>
        <v>120</v>
      </c>
      <c r="B127" s="9"/>
      <c r="C127" s="5"/>
      <c r="D127" s="29"/>
      <c r="E127" s="12"/>
      <c r="F127" s="15"/>
      <c r="G127" s="15"/>
      <c r="H127" s="5"/>
    </row>
    <row r="128" spans="1:8" x14ac:dyDescent="0.45">
      <c r="A128" s="9">
        <f t="shared" si="1"/>
        <v>121</v>
      </c>
      <c r="B128" s="9"/>
      <c r="C128" s="5"/>
      <c r="D128" s="29"/>
      <c r="E128" s="12"/>
      <c r="F128" s="15"/>
      <c r="G128" s="15"/>
      <c r="H128" s="5"/>
    </row>
    <row r="129" spans="1:8" x14ac:dyDescent="0.45">
      <c r="A129" s="9">
        <f t="shared" si="1"/>
        <v>122</v>
      </c>
      <c r="B129" s="9"/>
      <c r="C129" s="5"/>
      <c r="D129" s="29"/>
      <c r="E129" s="12"/>
      <c r="F129" s="15"/>
      <c r="G129" s="15"/>
      <c r="H129" s="5"/>
    </row>
    <row r="130" spans="1:8" x14ac:dyDescent="0.45">
      <c r="A130" s="9">
        <f t="shared" si="1"/>
        <v>123</v>
      </c>
      <c r="B130" s="9"/>
      <c r="C130" s="5"/>
      <c r="D130" s="29"/>
      <c r="E130" s="12"/>
      <c r="F130" s="15"/>
      <c r="G130" s="15"/>
      <c r="H130" s="5"/>
    </row>
    <row r="131" spans="1:8" x14ac:dyDescent="0.45">
      <c r="A131" s="9">
        <f t="shared" si="1"/>
        <v>124</v>
      </c>
      <c r="B131" s="9"/>
      <c r="C131" s="5"/>
      <c r="D131" s="29"/>
      <c r="E131" s="12"/>
      <c r="F131" s="15"/>
      <c r="G131" s="15"/>
      <c r="H131" s="5"/>
    </row>
    <row r="132" spans="1:8" x14ac:dyDescent="0.45">
      <c r="A132" s="9">
        <f t="shared" si="1"/>
        <v>125</v>
      </c>
      <c r="B132" s="9"/>
      <c r="C132" s="5"/>
      <c r="D132" s="29"/>
      <c r="E132" s="12"/>
      <c r="F132" s="15"/>
      <c r="G132" s="15"/>
      <c r="H132" s="5"/>
    </row>
    <row r="133" spans="1:8" x14ac:dyDescent="0.45">
      <c r="A133" s="9">
        <f t="shared" si="1"/>
        <v>126</v>
      </c>
      <c r="B133" s="9"/>
      <c r="C133" s="5"/>
      <c r="D133" s="29"/>
      <c r="E133" s="12"/>
      <c r="F133" s="15"/>
      <c r="G133" s="15"/>
      <c r="H133" s="5"/>
    </row>
    <row r="134" spans="1:8" x14ac:dyDescent="0.45">
      <c r="A134" s="9">
        <f t="shared" si="1"/>
        <v>127</v>
      </c>
      <c r="B134" s="9"/>
      <c r="C134" s="5"/>
      <c r="D134" s="29"/>
      <c r="E134" s="12"/>
      <c r="F134" s="15"/>
      <c r="G134" s="15"/>
      <c r="H134" s="5"/>
    </row>
    <row r="135" spans="1:8" x14ac:dyDescent="0.45">
      <c r="A135" s="9">
        <f t="shared" si="1"/>
        <v>128</v>
      </c>
      <c r="B135" s="9"/>
      <c r="C135" s="5"/>
      <c r="D135" s="29"/>
      <c r="E135" s="12"/>
      <c r="F135" s="15"/>
      <c r="G135" s="15"/>
      <c r="H135" s="5"/>
    </row>
    <row r="136" spans="1:8" x14ac:dyDescent="0.45">
      <c r="A136" s="9">
        <f t="shared" si="1"/>
        <v>129</v>
      </c>
      <c r="B136" s="9"/>
      <c r="C136" s="5"/>
      <c r="D136" s="29"/>
      <c r="E136" s="12"/>
      <c r="F136" s="15"/>
      <c r="G136" s="15"/>
      <c r="H136" s="5"/>
    </row>
    <row r="137" spans="1:8" x14ac:dyDescent="0.45">
      <c r="A137" s="9">
        <f t="shared" si="1"/>
        <v>130</v>
      </c>
      <c r="B137" s="9"/>
      <c r="C137" s="5"/>
      <c r="D137" s="29"/>
      <c r="E137" s="12"/>
      <c r="F137" s="15"/>
      <c r="G137" s="15"/>
      <c r="H137" s="5"/>
    </row>
    <row r="138" spans="1:8" x14ac:dyDescent="0.45">
      <c r="A138" s="9">
        <f t="shared" ref="A138:A204" si="2">A137+1</f>
        <v>131</v>
      </c>
      <c r="B138" s="9"/>
      <c r="C138" s="5"/>
      <c r="D138" s="29"/>
      <c r="E138" s="12"/>
      <c r="F138" s="15"/>
      <c r="G138" s="15"/>
      <c r="H138" s="5"/>
    </row>
    <row r="139" spans="1:8" x14ac:dyDescent="0.45">
      <c r="A139" s="9">
        <f t="shared" si="2"/>
        <v>132</v>
      </c>
      <c r="B139" s="9"/>
      <c r="C139" s="5"/>
      <c r="D139" s="29"/>
      <c r="E139" s="12"/>
      <c r="F139" s="15"/>
      <c r="G139" s="15"/>
      <c r="H139" s="5"/>
    </row>
    <row r="140" spans="1:8" x14ac:dyDescent="0.45">
      <c r="A140" s="9">
        <f t="shared" si="2"/>
        <v>133</v>
      </c>
      <c r="B140" s="9"/>
      <c r="C140" s="5"/>
      <c r="D140" s="29"/>
      <c r="E140" s="12"/>
      <c r="F140" s="15"/>
      <c r="G140" s="15"/>
      <c r="H140" s="5"/>
    </row>
    <row r="141" spans="1:8" x14ac:dyDescent="0.45">
      <c r="A141" s="9">
        <f t="shared" si="2"/>
        <v>134</v>
      </c>
      <c r="B141" s="9"/>
      <c r="C141" s="5"/>
      <c r="D141" s="29"/>
      <c r="E141" s="12"/>
      <c r="F141" s="15"/>
      <c r="G141" s="15"/>
      <c r="H141" s="5"/>
    </row>
    <row r="142" spans="1:8" x14ac:dyDescent="0.45">
      <c r="A142" s="9">
        <f t="shared" si="2"/>
        <v>135</v>
      </c>
      <c r="B142" s="9"/>
      <c r="C142" s="5"/>
      <c r="D142" s="29"/>
      <c r="E142" s="12"/>
      <c r="F142" s="15"/>
      <c r="G142" s="15"/>
      <c r="H142" s="5"/>
    </row>
    <row r="143" spans="1:8" x14ac:dyDescent="0.45">
      <c r="A143" s="9">
        <f t="shared" si="2"/>
        <v>136</v>
      </c>
      <c r="B143" s="9"/>
      <c r="C143" s="5"/>
      <c r="D143" s="29"/>
      <c r="E143" s="12"/>
      <c r="F143" s="15"/>
      <c r="G143" s="15"/>
      <c r="H143" s="5"/>
    </row>
    <row r="144" spans="1:8" x14ac:dyDescent="0.45">
      <c r="A144" s="9">
        <f t="shared" si="2"/>
        <v>137</v>
      </c>
      <c r="B144" s="9"/>
      <c r="C144" s="5"/>
      <c r="D144" s="29"/>
      <c r="E144" s="12"/>
      <c r="F144" s="15"/>
      <c r="G144" s="15"/>
      <c r="H144" s="5"/>
    </row>
    <row r="145" spans="1:8" x14ac:dyDescent="0.45">
      <c r="A145" s="9">
        <f t="shared" si="2"/>
        <v>138</v>
      </c>
      <c r="B145" s="9"/>
      <c r="C145" s="5"/>
      <c r="D145" s="29"/>
      <c r="E145" s="12"/>
      <c r="F145" s="15"/>
      <c r="G145" s="15"/>
      <c r="H145" s="5"/>
    </row>
    <row r="146" spans="1:8" x14ac:dyDescent="0.45">
      <c r="A146" s="9">
        <f t="shared" si="2"/>
        <v>139</v>
      </c>
      <c r="B146" s="9"/>
      <c r="C146" s="5"/>
      <c r="D146" s="29"/>
      <c r="E146" s="12"/>
      <c r="F146" s="15"/>
      <c r="G146" s="15"/>
      <c r="H146" s="5"/>
    </row>
    <row r="147" spans="1:8" x14ac:dyDescent="0.45">
      <c r="A147" s="9">
        <f t="shared" si="2"/>
        <v>140</v>
      </c>
      <c r="B147" s="9"/>
      <c r="C147" s="5"/>
      <c r="D147" s="29"/>
      <c r="E147" s="12"/>
      <c r="F147" s="15"/>
      <c r="G147" s="15"/>
      <c r="H147" s="5"/>
    </row>
    <row r="148" spans="1:8" x14ac:dyDescent="0.45">
      <c r="A148" s="9">
        <f t="shared" si="2"/>
        <v>141</v>
      </c>
      <c r="B148" s="9"/>
      <c r="C148" s="5"/>
      <c r="D148" s="29"/>
      <c r="E148" s="12"/>
      <c r="F148" s="15"/>
      <c r="G148" s="15"/>
      <c r="H148" s="5"/>
    </row>
    <row r="149" spans="1:8" x14ac:dyDescent="0.45">
      <c r="A149" s="9">
        <f t="shared" si="2"/>
        <v>142</v>
      </c>
      <c r="B149" s="9"/>
      <c r="C149" s="5"/>
      <c r="D149" s="29"/>
      <c r="E149" s="12"/>
      <c r="F149" s="15"/>
      <c r="G149" s="15"/>
      <c r="H149" s="5"/>
    </row>
    <row r="150" spans="1:8" x14ac:dyDescent="0.45">
      <c r="A150" s="9">
        <f t="shared" si="2"/>
        <v>143</v>
      </c>
      <c r="B150" s="9"/>
      <c r="C150" s="5"/>
      <c r="D150" s="29"/>
      <c r="E150" s="12"/>
      <c r="F150" s="15"/>
      <c r="G150" s="15"/>
      <c r="H150" s="5"/>
    </row>
    <row r="151" spans="1:8" x14ac:dyDescent="0.45">
      <c r="A151" s="9">
        <f t="shared" si="2"/>
        <v>144</v>
      </c>
      <c r="B151" s="9"/>
      <c r="C151" s="5"/>
      <c r="D151" s="29"/>
      <c r="E151" s="12"/>
      <c r="F151" s="15"/>
      <c r="G151" s="15"/>
      <c r="H151" s="5"/>
    </row>
    <row r="152" spans="1:8" x14ac:dyDescent="0.45">
      <c r="A152" s="9">
        <f t="shared" si="2"/>
        <v>145</v>
      </c>
      <c r="B152" s="9"/>
      <c r="C152" s="5"/>
      <c r="D152" s="29"/>
      <c r="E152" s="12"/>
      <c r="F152" s="15"/>
      <c r="G152" s="15"/>
      <c r="H152" s="5"/>
    </row>
    <row r="153" spans="1:8" x14ac:dyDescent="0.45">
      <c r="A153" s="9">
        <f t="shared" si="2"/>
        <v>146</v>
      </c>
      <c r="B153" s="9"/>
      <c r="C153" s="5"/>
      <c r="D153" s="29"/>
      <c r="E153" s="12"/>
      <c r="F153" s="15"/>
      <c r="G153" s="15"/>
      <c r="H153" s="5"/>
    </row>
    <row r="154" spans="1:8" x14ac:dyDescent="0.45">
      <c r="A154" s="9">
        <f t="shared" si="2"/>
        <v>147</v>
      </c>
      <c r="B154" s="9"/>
      <c r="C154" s="5"/>
      <c r="D154" s="29"/>
      <c r="E154" s="12"/>
      <c r="F154" s="15"/>
      <c r="G154" s="15"/>
      <c r="H154" s="5"/>
    </row>
    <row r="155" spans="1:8" x14ac:dyDescent="0.45">
      <c r="A155" s="9">
        <f t="shared" si="2"/>
        <v>148</v>
      </c>
      <c r="B155" s="9"/>
      <c r="C155" s="5"/>
      <c r="D155" s="29"/>
      <c r="E155" s="12"/>
      <c r="F155" s="15"/>
      <c r="G155" s="15"/>
      <c r="H155" s="5"/>
    </row>
    <row r="156" spans="1:8" x14ac:dyDescent="0.45">
      <c r="A156" s="9">
        <f t="shared" si="2"/>
        <v>149</v>
      </c>
      <c r="B156" s="9"/>
      <c r="C156" s="5"/>
      <c r="D156" s="29"/>
      <c r="E156" s="12"/>
      <c r="F156" s="15"/>
      <c r="G156" s="15"/>
      <c r="H156" s="5"/>
    </row>
    <row r="157" spans="1:8" x14ac:dyDescent="0.45">
      <c r="A157" s="9">
        <f t="shared" si="2"/>
        <v>150</v>
      </c>
      <c r="B157" s="9"/>
      <c r="C157" s="5"/>
      <c r="D157" s="29"/>
      <c r="E157" s="12"/>
      <c r="F157" s="15"/>
      <c r="G157" s="15"/>
      <c r="H157" s="5"/>
    </row>
    <row r="158" spans="1:8" x14ac:dyDescent="0.45">
      <c r="A158" s="44"/>
      <c r="B158" s="44"/>
      <c r="C158" s="45"/>
      <c r="D158" s="46"/>
      <c r="E158" s="47" t="s">
        <v>119</v>
      </c>
      <c r="F158" s="15">
        <f>SUM(F108:F157)</f>
        <v>0</v>
      </c>
      <c r="G158" s="15">
        <f>SUM(G108:G157)</f>
        <v>0</v>
      </c>
      <c r="H158" s="45"/>
    </row>
    <row r="159" spans="1:8" x14ac:dyDescent="0.45">
      <c r="A159" s="44"/>
      <c r="B159" s="44"/>
      <c r="C159" s="45"/>
      <c r="D159" s="46"/>
      <c r="E159" s="47" t="s">
        <v>120</v>
      </c>
      <c r="F159" s="15">
        <f>F107</f>
        <v>0</v>
      </c>
      <c r="G159" s="15">
        <f>G107</f>
        <v>0</v>
      </c>
      <c r="H159" s="45"/>
    </row>
    <row r="160" spans="1:8" x14ac:dyDescent="0.45">
      <c r="A160" s="44"/>
      <c r="B160" s="44"/>
      <c r="C160" s="45"/>
      <c r="D160" s="46"/>
      <c r="E160" s="47" t="s">
        <v>121</v>
      </c>
      <c r="F160" s="15">
        <f>F159+F158</f>
        <v>0</v>
      </c>
      <c r="G160" s="15">
        <f>G159+G158</f>
        <v>0</v>
      </c>
      <c r="H160" s="45"/>
    </row>
    <row r="161" spans="1:8" x14ac:dyDescent="0.45">
      <c r="A161" s="9">
        <f>A157+1</f>
        <v>151</v>
      </c>
      <c r="B161" s="9"/>
      <c r="C161" s="5"/>
      <c r="D161" s="29"/>
      <c r="E161" s="12"/>
      <c r="F161" s="15"/>
      <c r="G161" s="15"/>
      <c r="H161" s="5"/>
    </row>
    <row r="162" spans="1:8" x14ac:dyDescent="0.45">
      <c r="A162" s="9">
        <f t="shared" si="2"/>
        <v>152</v>
      </c>
      <c r="B162" s="9"/>
      <c r="C162" s="5"/>
      <c r="D162" s="29"/>
      <c r="E162" s="12"/>
      <c r="F162" s="15"/>
      <c r="G162" s="15"/>
      <c r="H162" s="5"/>
    </row>
    <row r="163" spans="1:8" x14ac:dyDescent="0.45">
      <c r="A163" s="9">
        <f t="shared" si="2"/>
        <v>153</v>
      </c>
      <c r="B163" s="9"/>
      <c r="C163" s="5"/>
      <c r="D163" s="29"/>
      <c r="E163" s="12"/>
      <c r="F163" s="15"/>
      <c r="G163" s="15"/>
      <c r="H163" s="5"/>
    </row>
    <row r="164" spans="1:8" x14ac:dyDescent="0.45">
      <c r="A164" s="9">
        <f t="shared" si="2"/>
        <v>154</v>
      </c>
      <c r="B164" s="9"/>
      <c r="C164" s="5"/>
      <c r="D164" s="29"/>
      <c r="E164" s="12"/>
      <c r="F164" s="15"/>
      <c r="G164" s="15"/>
      <c r="H164" s="5"/>
    </row>
    <row r="165" spans="1:8" x14ac:dyDescent="0.45">
      <c r="A165" s="9">
        <f t="shared" si="2"/>
        <v>155</v>
      </c>
      <c r="B165" s="9"/>
      <c r="C165" s="5"/>
      <c r="D165" s="29"/>
      <c r="E165" s="12"/>
      <c r="F165" s="15"/>
      <c r="G165" s="15"/>
      <c r="H165" s="5"/>
    </row>
    <row r="166" spans="1:8" x14ac:dyDescent="0.45">
      <c r="A166" s="9">
        <f t="shared" si="2"/>
        <v>156</v>
      </c>
      <c r="B166" s="9"/>
      <c r="C166" s="5"/>
      <c r="D166" s="29"/>
      <c r="E166" s="12"/>
      <c r="F166" s="15"/>
      <c r="G166" s="15"/>
      <c r="H166" s="5"/>
    </row>
    <row r="167" spans="1:8" x14ac:dyDescent="0.45">
      <c r="A167" s="9">
        <f t="shared" si="2"/>
        <v>157</v>
      </c>
      <c r="B167" s="9"/>
      <c r="C167" s="5"/>
      <c r="D167" s="29"/>
      <c r="E167" s="12"/>
      <c r="F167" s="15"/>
      <c r="G167" s="15"/>
      <c r="H167" s="5"/>
    </row>
    <row r="168" spans="1:8" x14ac:dyDescent="0.45">
      <c r="A168" s="9">
        <f t="shared" si="2"/>
        <v>158</v>
      </c>
      <c r="B168" s="9"/>
      <c r="C168" s="5"/>
      <c r="D168" s="29"/>
      <c r="E168" s="12"/>
      <c r="F168" s="15"/>
      <c r="G168" s="15"/>
      <c r="H168" s="5"/>
    </row>
    <row r="169" spans="1:8" x14ac:dyDescent="0.45">
      <c r="A169" s="9">
        <f t="shared" si="2"/>
        <v>159</v>
      </c>
      <c r="B169" s="9"/>
      <c r="C169" s="5"/>
      <c r="D169" s="29"/>
      <c r="E169" s="12"/>
      <c r="F169" s="15"/>
      <c r="G169" s="15"/>
      <c r="H169" s="5"/>
    </row>
    <row r="170" spans="1:8" x14ac:dyDescent="0.45">
      <c r="A170" s="9">
        <f t="shared" si="2"/>
        <v>160</v>
      </c>
      <c r="B170" s="9"/>
      <c r="C170" s="5"/>
      <c r="D170" s="29"/>
      <c r="E170" s="12"/>
      <c r="F170" s="15"/>
      <c r="G170" s="15"/>
      <c r="H170" s="5"/>
    </row>
    <row r="171" spans="1:8" x14ac:dyDescent="0.45">
      <c r="A171" s="9">
        <f t="shared" si="2"/>
        <v>161</v>
      </c>
      <c r="B171" s="9"/>
      <c r="C171" s="5"/>
      <c r="D171" s="29"/>
      <c r="E171" s="12"/>
      <c r="F171" s="15"/>
      <c r="G171" s="15"/>
      <c r="H171" s="5"/>
    </row>
    <row r="172" spans="1:8" x14ac:dyDescent="0.45">
      <c r="A172" s="9">
        <f t="shared" si="2"/>
        <v>162</v>
      </c>
      <c r="B172" s="9"/>
      <c r="C172" s="5"/>
      <c r="D172" s="29"/>
      <c r="E172" s="12"/>
      <c r="F172" s="15"/>
      <c r="G172" s="15"/>
      <c r="H172" s="5"/>
    </row>
    <row r="173" spans="1:8" x14ac:dyDescent="0.45">
      <c r="A173" s="9">
        <f t="shared" si="2"/>
        <v>163</v>
      </c>
      <c r="B173" s="9"/>
      <c r="C173" s="5"/>
      <c r="D173" s="29"/>
      <c r="E173" s="12"/>
      <c r="F173" s="15"/>
      <c r="G173" s="15"/>
      <c r="H173" s="5"/>
    </row>
    <row r="174" spans="1:8" x14ac:dyDescent="0.45">
      <c r="A174" s="9">
        <f t="shared" si="2"/>
        <v>164</v>
      </c>
      <c r="B174" s="9"/>
      <c r="C174" s="5"/>
      <c r="D174" s="29"/>
      <c r="E174" s="12"/>
      <c r="F174" s="15"/>
      <c r="G174" s="15"/>
      <c r="H174" s="5"/>
    </row>
    <row r="175" spans="1:8" x14ac:dyDescent="0.45">
      <c r="A175" s="9">
        <f t="shared" si="2"/>
        <v>165</v>
      </c>
      <c r="B175" s="9"/>
      <c r="C175" s="5"/>
      <c r="D175" s="29"/>
      <c r="E175" s="12"/>
      <c r="F175" s="15"/>
      <c r="G175" s="15"/>
      <c r="H175" s="5"/>
    </row>
    <row r="176" spans="1:8" x14ac:dyDescent="0.45">
      <c r="A176" s="9">
        <f t="shared" si="2"/>
        <v>166</v>
      </c>
      <c r="B176" s="9"/>
      <c r="C176" s="5"/>
      <c r="D176" s="29"/>
      <c r="E176" s="12"/>
      <c r="F176" s="15"/>
      <c r="G176" s="15"/>
      <c r="H176" s="5"/>
    </row>
    <row r="177" spans="1:8" x14ac:dyDescent="0.45">
      <c r="A177" s="9">
        <f t="shared" si="2"/>
        <v>167</v>
      </c>
      <c r="B177" s="9"/>
      <c r="C177" s="5"/>
      <c r="D177" s="29"/>
      <c r="E177" s="12"/>
      <c r="F177" s="15"/>
      <c r="G177" s="15"/>
      <c r="H177" s="5"/>
    </row>
    <row r="178" spans="1:8" x14ac:dyDescent="0.45">
      <c r="A178" s="9">
        <f t="shared" si="2"/>
        <v>168</v>
      </c>
      <c r="B178" s="9"/>
      <c r="C178" s="5"/>
      <c r="D178" s="29"/>
      <c r="E178" s="12"/>
      <c r="F178" s="15"/>
      <c r="G178" s="15"/>
      <c r="H178" s="5"/>
    </row>
    <row r="179" spans="1:8" x14ac:dyDescent="0.45">
      <c r="A179" s="9">
        <f t="shared" si="2"/>
        <v>169</v>
      </c>
      <c r="B179" s="9"/>
      <c r="C179" s="5"/>
      <c r="D179" s="29"/>
      <c r="E179" s="12"/>
      <c r="F179" s="15"/>
      <c r="G179" s="15"/>
      <c r="H179" s="5"/>
    </row>
    <row r="180" spans="1:8" x14ac:dyDescent="0.45">
      <c r="A180" s="9">
        <f t="shared" si="2"/>
        <v>170</v>
      </c>
      <c r="B180" s="9"/>
      <c r="C180" s="5"/>
      <c r="D180" s="29"/>
      <c r="E180" s="12"/>
      <c r="F180" s="15"/>
      <c r="G180" s="15"/>
      <c r="H180" s="5"/>
    </row>
    <row r="181" spans="1:8" x14ac:dyDescent="0.45">
      <c r="A181" s="9">
        <f t="shared" si="2"/>
        <v>171</v>
      </c>
      <c r="B181" s="9"/>
      <c r="C181" s="5"/>
      <c r="D181" s="29"/>
      <c r="E181" s="12"/>
      <c r="F181" s="15"/>
      <c r="G181" s="15"/>
      <c r="H181" s="5"/>
    </row>
    <row r="182" spans="1:8" x14ac:dyDescent="0.45">
      <c r="A182" s="9">
        <f t="shared" si="2"/>
        <v>172</v>
      </c>
      <c r="B182" s="9"/>
      <c r="C182" s="5"/>
      <c r="D182" s="29"/>
      <c r="E182" s="12"/>
      <c r="F182" s="15"/>
      <c r="G182" s="15"/>
      <c r="H182" s="5"/>
    </row>
    <row r="183" spans="1:8" x14ac:dyDescent="0.45">
      <c r="A183" s="9">
        <f t="shared" si="2"/>
        <v>173</v>
      </c>
      <c r="B183" s="9"/>
      <c r="C183" s="5"/>
      <c r="D183" s="29"/>
      <c r="E183" s="12"/>
      <c r="F183" s="15"/>
      <c r="G183" s="15"/>
      <c r="H183" s="5"/>
    </row>
    <row r="184" spans="1:8" x14ac:dyDescent="0.45">
      <c r="A184" s="9">
        <f t="shared" si="2"/>
        <v>174</v>
      </c>
      <c r="B184" s="9"/>
      <c r="C184" s="5"/>
      <c r="D184" s="29"/>
      <c r="E184" s="12"/>
      <c r="F184" s="15"/>
      <c r="G184" s="15"/>
      <c r="H184" s="5"/>
    </row>
    <row r="185" spans="1:8" x14ac:dyDescent="0.45">
      <c r="A185" s="9">
        <f t="shared" si="2"/>
        <v>175</v>
      </c>
      <c r="B185" s="9"/>
      <c r="C185" s="5"/>
      <c r="D185" s="29"/>
      <c r="E185" s="12"/>
      <c r="F185" s="15"/>
      <c r="G185" s="15"/>
      <c r="H185" s="5"/>
    </row>
    <row r="186" spans="1:8" x14ac:dyDescent="0.45">
      <c r="A186" s="9">
        <f t="shared" si="2"/>
        <v>176</v>
      </c>
      <c r="B186" s="9"/>
      <c r="C186" s="5"/>
      <c r="D186" s="29"/>
      <c r="E186" s="12"/>
      <c r="F186" s="15"/>
      <c r="G186" s="15"/>
      <c r="H186" s="5"/>
    </row>
    <row r="187" spans="1:8" x14ac:dyDescent="0.45">
      <c r="A187" s="9">
        <f t="shared" si="2"/>
        <v>177</v>
      </c>
      <c r="B187" s="9"/>
      <c r="C187" s="5"/>
      <c r="D187" s="29"/>
      <c r="E187" s="12"/>
      <c r="F187" s="15"/>
      <c r="G187" s="15"/>
      <c r="H187" s="5"/>
    </row>
    <row r="188" spans="1:8" x14ac:dyDescent="0.45">
      <c r="A188" s="9">
        <f t="shared" si="2"/>
        <v>178</v>
      </c>
      <c r="B188" s="9"/>
      <c r="C188" s="5"/>
      <c r="D188" s="29"/>
      <c r="E188" s="12"/>
      <c r="F188" s="15"/>
      <c r="G188" s="15"/>
      <c r="H188" s="5"/>
    </row>
    <row r="189" spans="1:8" x14ac:dyDescent="0.45">
      <c r="A189" s="9">
        <f t="shared" si="2"/>
        <v>179</v>
      </c>
      <c r="B189" s="9"/>
      <c r="C189" s="5"/>
      <c r="D189" s="29"/>
      <c r="E189" s="12"/>
      <c r="F189" s="15"/>
      <c r="G189" s="15"/>
      <c r="H189" s="5"/>
    </row>
    <row r="190" spans="1:8" x14ac:dyDescent="0.45">
      <c r="A190" s="9">
        <f t="shared" si="2"/>
        <v>180</v>
      </c>
      <c r="B190" s="9"/>
      <c r="C190" s="5"/>
      <c r="D190" s="29"/>
      <c r="E190" s="12"/>
      <c r="F190" s="15"/>
      <c r="G190" s="15"/>
      <c r="H190" s="5"/>
    </row>
    <row r="191" spans="1:8" x14ac:dyDescent="0.45">
      <c r="A191" s="9">
        <f t="shared" si="2"/>
        <v>181</v>
      </c>
      <c r="B191" s="9"/>
      <c r="C191" s="5"/>
      <c r="D191" s="29"/>
      <c r="E191" s="12"/>
      <c r="F191" s="15"/>
      <c r="G191" s="15"/>
      <c r="H191" s="5"/>
    </row>
    <row r="192" spans="1:8" x14ac:dyDescent="0.45">
      <c r="A192" s="9">
        <f t="shared" si="2"/>
        <v>182</v>
      </c>
      <c r="B192" s="9"/>
      <c r="C192" s="5"/>
      <c r="D192" s="29"/>
      <c r="E192" s="12"/>
      <c r="F192" s="15"/>
      <c r="G192" s="15"/>
      <c r="H192" s="5"/>
    </row>
    <row r="193" spans="1:8" x14ac:dyDescent="0.45">
      <c r="A193" s="9">
        <f t="shared" si="2"/>
        <v>183</v>
      </c>
      <c r="B193" s="9"/>
      <c r="C193" s="5"/>
      <c r="D193" s="29"/>
      <c r="E193" s="12"/>
      <c r="F193" s="15"/>
      <c r="G193" s="15"/>
      <c r="H193" s="5"/>
    </row>
    <row r="194" spans="1:8" x14ac:dyDescent="0.45">
      <c r="A194" s="9">
        <f t="shared" si="2"/>
        <v>184</v>
      </c>
      <c r="B194" s="9"/>
      <c r="C194" s="5"/>
      <c r="D194" s="29"/>
      <c r="E194" s="12"/>
      <c r="F194" s="15"/>
      <c r="G194" s="15"/>
      <c r="H194" s="5"/>
    </row>
    <row r="195" spans="1:8" x14ac:dyDescent="0.45">
      <c r="A195" s="9">
        <f t="shared" si="2"/>
        <v>185</v>
      </c>
      <c r="B195" s="9"/>
      <c r="C195" s="5"/>
      <c r="D195" s="29"/>
      <c r="E195" s="12"/>
      <c r="F195" s="15"/>
      <c r="G195" s="15"/>
      <c r="H195" s="5"/>
    </row>
    <row r="196" spans="1:8" x14ac:dyDescent="0.45">
      <c r="A196" s="9">
        <f t="shared" si="2"/>
        <v>186</v>
      </c>
      <c r="B196" s="9"/>
      <c r="C196" s="5"/>
      <c r="D196" s="29"/>
      <c r="E196" s="12"/>
      <c r="F196" s="15"/>
      <c r="G196" s="15"/>
      <c r="H196" s="5"/>
    </row>
    <row r="197" spans="1:8" x14ac:dyDescent="0.45">
      <c r="A197" s="9">
        <f t="shared" si="2"/>
        <v>187</v>
      </c>
      <c r="B197" s="9"/>
      <c r="C197" s="5"/>
      <c r="D197" s="29"/>
      <c r="E197" s="12"/>
      <c r="F197" s="15"/>
      <c r="G197" s="15"/>
      <c r="H197" s="5"/>
    </row>
    <row r="198" spans="1:8" x14ac:dyDescent="0.45">
      <c r="A198" s="9">
        <f t="shared" si="2"/>
        <v>188</v>
      </c>
      <c r="B198" s="9"/>
      <c r="C198" s="5"/>
      <c r="D198" s="29"/>
      <c r="E198" s="12"/>
      <c r="F198" s="15"/>
      <c r="G198" s="15"/>
      <c r="H198" s="5"/>
    </row>
    <row r="199" spans="1:8" x14ac:dyDescent="0.45">
      <c r="A199" s="9">
        <f t="shared" si="2"/>
        <v>189</v>
      </c>
      <c r="B199" s="9"/>
      <c r="C199" s="5"/>
      <c r="D199" s="29"/>
      <c r="E199" s="12"/>
      <c r="F199" s="15"/>
      <c r="G199" s="15"/>
      <c r="H199" s="5"/>
    </row>
    <row r="200" spans="1:8" x14ac:dyDescent="0.45">
      <c r="A200" s="9">
        <f t="shared" si="2"/>
        <v>190</v>
      </c>
      <c r="B200" s="9"/>
      <c r="C200" s="5"/>
      <c r="D200" s="29"/>
      <c r="E200" s="12"/>
      <c r="F200" s="15"/>
      <c r="G200" s="15"/>
      <c r="H200" s="5"/>
    </row>
    <row r="201" spans="1:8" x14ac:dyDescent="0.45">
      <c r="A201" s="9">
        <f t="shared" si="2"/>
        <v>191</v>
      </c>
      <c r="B201" s="9"/>
      <c r="C201" s="5"/>
      <c r="D201" s="29"/>
      <c r="E201" s="12"/>
      <c r="F201" s="15"/>
      <c r="G201" s="15"/>
      <c r="H201" s="5"/>
    </row>
    <row r="202" spans="1:8" x14ac:dyDescent="0.45">
      <c r="A202" s="9">
        <f t="shared" si="2"/>
        <v>192</v>
      </c>
      <c r="B202" s="9"/>
      <c r="C202" s="5"/>
      <c r="D202" s="29"/>
      <c r="E202" s="12"/>
      <c r="F202" s="15"/>
      <c r="G202" s="15"/>
      <c r="H202" s="5"/>
    </row>
    <row r="203" spans="1:8" x14ac:dyDescent="0.45">
      <c r="A203" s="9">
        <f t="shared" si="2"/>
        <v>193</v>
      </c>
      <c r="B203" s="9"/>
      <c r="C203" s="5"/>
      <c r="D203" s="29"/>
      <c r="E203" s="12"/>
      <c r="F203" s="15"/>
      <c r="G203" s="15"/>
      <c r="H203" s="5"/>
    </row>
    <row r="204" spans="1:8" x14ac:dyDescent="0.45">
      <c r="A204" s="9">
        <f t="shared" si="2"/>
        <v>194</v>
      </c>
      <c r="B204" s="9"/>
      <c r="C204" s="5"/>
      <c r="D204" s="29"/>
      <c r="E204" s="12"/>
      <c r="F204" s="15"/>
      <c r="G204" s="15"/>
      <c r="H204" s="5"/>
    </row>
    <row r="205" spans="1:8" x14ac:dyDescent="0.45">
      <c r="A205" s="9">
        <f t="shared" ref="A205:A210" si="3">A204+1</f>
        <v>195</v>
      </c>
      <c r="B205" s="9"/>
      <c r="C205" s="5"/>
      <c r="D205" s="29"/>
      <c r="E205" s="12"/>
      <c r="F205" s="15"/>
      <c r="G205" s="15"/>
      <c r="H205" s="5"/>
    </row>
    <row r="206" spans="1:8" x14ac:dyDescent="0.45">
      <c r="A206" s="9">
        <f t="shared" si="3"/>
        <v>196</v>
      </c>
      <c r="B206" s="9"/>
      <c r="C206" s="5"/>
      <c r="D206" s="29"/>
      <c r="E206" s="12"/>
      <c r="F206" s="15"/>
      <c r="G206" s="15"/>
      <c r="H206" s="5"/>
    </row>
    <row r="207" spans="1:8" x14ac:dyDescent="0.45">
      <c r="A207" s="9">
        <f t="shared" si="3"/>
        <v>197</v>
      </c>
      <c r="B207" s="9"/>
      <c r="C207" s="5"/>
      <c r="D207" s="29"/>
      <c r="E207" s="12"/>
      <c r="F207" s="15"/>
      <c r="G207" s="15"/>
      <c r="H207" s="5"/>
    </row>
    <row r="208" spans="1:8" x14ac:dyDescent="0.45">
      <c r="A208" s="9">
        <f t="shared" si="3"/>
        <v>198</v>
      </c>
      <c r="B208" s="9"/>
      <c r="C208" s="5"/>
      <c r="D208" s="29"/>
      <c r="E208" s="12"/>
      <c r="F208" s="15"/>
      <c r="G208" s="15"/>
      <c r="H208" s="5"/>
    </row>
    <row r="209" spans="1:8" x14ac:dyDescent="0.45">
      <c r="A209" s="9">
        <f t="shared" si="3"/>
        <v>199</v>
      </c>
      <c r="B209" s="9"/>
      <c r="C209" s="5"/>
      <c r="D209" s="29"/>
      <c r="E209" s="12"/>
      <c r="F209" s="15"/>
      <c r="G209" s="15"/>
      <c r="H209" s="5"/>
    </row>
    <row r="210" spans="1:8" x14ac:dyDescent="0.45">
      <c r="A210" s="9">
        <f t="shared" si="3"/>
        <v>200</v>
      </c>
      <c r="B210" s="9"/>
      <c r="C210" s="5"/>
      <c r="D210" s="29"/>
      <c r="E210" s="12"/>
      <c r="F210" s="15"/>
      <c r="G210" s="15"/>
      <c r="H210" s="5"/>
    </row>
    <row r="211" spans="1:8" x14ac:dyDescent="0.45">
      <c r="A211" s="44"/>
      <c r="B211" s="44"/>
      <c r="C211" s="45"/>
      <c r="D211" s="46"/>
      <c r="E211" s="47" t="s">
        <v>119</v>
      </c>
      <c r="F211" s="15">
        <f>SUM(F161:F210)</f>
        <v>0</v>
      </c>
      <c r="G211" s="15">
        <f>SUM(G161:G210)</f>
        <v>0</v>
      </c>
      <c r="H211" s="45"/>
    </row>
    <row r="212" spans="1:8" x14ac:dyDescent="0.45">
      <c r="A212" s="44"/>
      <c r="B212" s="44"/>
      <c r="C212" s="45"/>
      <c r="D212" s="46"/>
      <c r="E212" s="47" t="s">
        <v>120</v>
      </c>
      <c r="F212" s="15">
        <f>F160</f>
        <v>0</v>
      </c>
      <c r="G212" s="15">
        <f>G160</f>
        <v>0</v>
      </c>
      <c r="H212" s="45"/>
    </row>
    <row r="213" spans="1:8" x14ac:dyDescent="0.45">
      <c r="A213" s="44"/>
      <c r="B213" s="44"/>
      <c r="C213" s="45"/>
      <c r="D213" s="46"/>
      <c r="E213" s="47" t="s">
        <v>121</v>
      </c>
      <c r="F213" s="15">
        <f>F212+F211</f>
        <v>0</v>
      </c>
      <c r="G213" s="15">
        <f>G212+G211</f>
        <v>0</v>
      </c>
      <c r="H213" s="45"/>
    </row>
    <row r="216" spans="1:8" ht="27.4" x14ac:dyDescent="0.45">
      <c r="A216" s="64" t="s">
        <v>73</v>
      </c>
      <c r="B216" s="64"/>
      <c r="C216" s="64"/>
      <c r="D216" s="64"/>
      <c r="E216" s="64"/>
      <c r="F216" s="64"/>
      <c r="G216" s="64"/>
      <c r="H216" s="64"/>
    </row>
    <row r="218" spans="1:8" ht="20.25" x14ac:dyDescent="0.45">
      <c r="E218" s="19" t="s">
        <v>54</v>
      </c>
      <c r="F218" s="20" t="s">
        <v>7</v>
      </c>
      <c r="G218" s="20" t="s">
        <v>8</v>
      </c>
    </row>
    <row r="219" spans="1:8" x14ac:dyDescent="0.45">
      <c r="E219" s="12" t="s">
        <v>55</v>
      </c>
      <c r="F219" s="15">
        <f>SUMIF(C2:C210,"styczeń",F2:F210)</f>
        <v>0</v>
      </c>
      <c r="G219" s="15">
        <f>SUMIF(C2:C210,"styczeń",G2:G210)</f>
        <v>0</v>
      </c>
    </row>
    <row r="220" spans="1:8" x14ac:dyDescent="0.45">
      <c r="E220" s="12" t="s">
        <v>56</v>
      </c>
      <c r="F220" s="15">
        <f>SUMIF(C2:C210,"luty",F2:F210)</f>
        <v>0</v>
      </c>
      <c r="G220" s="15">
        <f>SUMIF(C2:C210,"luty",G2:G210)</f>
        <v>0</v>
      </c>
    </row>
    <row r="221" spans="1:8" x14ac:dyDescent="0.45">
      <c r="E221" s="12" t="s">
        <v>57</v>
      </c>
      <c r="F221" s="15">
        <f>SUMIF(C2:C210,"marzec",F2:F210)</f>
        <v>0</v>
      </c>
      <c r="G221" s="15">
        <f>SUMIF(C2:C210,"marzec",G2:G210)</f>
        <v>0</v>
      </c>
    </row>
    <row r="222" spans="1:8" x14ac:dyDescent="0.45">
      <c r="E222" s="12" t="s">
        <v>58</v>
      </c>
      <c r="F222" s="15">
        <f>SUMIF(C2:C210,"kwiecień",F2:F210)</f>
        <v>0</v>
      </c>
      <c r="G222" s="15">
        <f>SUMIF(C2:C210,"kwiecień",G2:G210)</f>
        <v>0</v>
      </c>
    </row>
    <row r="223" spans="1:8" x14ac:dyDescent="0.45">
      <c r="E223" s="12" t="s">
        <v>59</v>
      </c>
      <c r="F223" s="15">
        <f>SUMIF(C2:C210,"maj",F2:F210)</f>
        <v>0</v>
      </c>
      <c r="G223" s="15">
        <f>SUMIF(C2:C210,"maj",G2:G210)</f>
        <v>0</v>
      </c>
    </row>
    <row r="224" spans="1:8" x14ac:dyDescent="0.45">
      <c r="E224" s="12" t="s">
        <v>60</v>
      </c>
      <c r="F224" s="15">
        <f>SUMIF(C2:C210,"czerwiec",F2:F210)</f>
        <v>0</v>
      </c>
      <c r="G224" s="15">
        <f>SUMIF(C2:C210,"czerwiec",G2:G210)</f>
        <v>0</v>
      </c>
    </row>
    <row r="225" spans="1:8" x14ac:dyDescent="0.45">
      <c r="E225" s="12" t="s">
        <v>61</v>
      </c>
      <c r="F225" s="15">
        <f>SUMIF(C2:C210,"lipiec",F2:F210)</f>
        <v>0</v>
      </c>
      <c r="G225" s="15">
        <f>SUMIF(C2:C210,"lipiec",G2:G210)</f>
        <v>0</v>
      </c>
    </row>
    <row r="226" spans="1:8" x14ac:dyDescent="0.45">
      <c r="E226" s="12" t="s">
        <v>62</v>
      </c>
      <c r="F226" s="15">
        <f>SUMIF(C2:C210,"sierpień",F2:F210)</f>
        <v>0</v>
      </c>
      <c r="G226" s="15">
        <f>SUMIF(C2:C210,"sierpień",G2:G210)</f>
        <v>0</v>
      </c>
    </row>
    <row r="227" spans="1:8" x14ac:dyDescent="0.45">
      <c r="E227" s="12" t="s">
        <v>63</v>
      </c>
      <c r="F227" s="15">
        <f>SUMIF(C2:C210,"wrzesień",F2:F210)</f>
        <v>0</v>
      </c>
      <c r="G227" s="15">
        <f>SUMIF(C2:C210,"wrzesień",G2:G210)</f>
        <v>0</v>
      </c>
    </row>
    <row r="228" spans="1:8" x14ac:dyDescent="0.45">
      <c r="E228" s="12" t="s">
        <v>64</v>
      </c>
      <c r="F228" s="15">
        <f>SUMIF(C2:C210,"październik",F2:F210)</f>
        <v>0</v>
      </c>
      <c r="G228" s="15">
        <f>SUMIF(C2:C210,"październik",G2:G210)</f>
        <v>0</v>
      </c>
    </row>
    <row r="229" spans="1:8" x14ac:dyDescent="0.45">
      <c r="E229" s="12" t="s">
        <v>65</v>
      </c>
      <c r="F229" s="15">
        <f>SUMIF(C2:C210,"listopad",F2:F210)</f>
        <v>0</v>
      </c>
      <c r="G229" s="15">
        <f>SUMIF(C2:C210,"listopad",G2:G210)</f>
        <v>0</v>
      </c>
    </row>
    <row r="230" spans="1:8" x14ac:dyDescent="0.45">
      <c r="E230" s="12" t="s">
        <v>66</v>
      </c>
      <c r="F230" s="15">
        <f>SUMIF(C2:C210,"grudzień",F2:F210)</f>
        <v>0</v>
      </c>
      <c r="G230" s="15">
        <f>SUMIF(C2:C210,"grudzień",G2:G210)</f>
        <v>0</v>
      </c>
    </row>
    <row r="231" spans="1:8" ht="13.9" x14ac:dyDescent="0.45">
      <c r="E231" s="21" t="s">
        <v>67</v>
      </c>
      <c r="F231" s="22">
        <f>SUM(F219:F230)</f>
        <v>0</v>
      </c>
      <c r="G231" s="22">
        <f>SUM(G219:G230)</f>
        <v>0</v>
      </c>
    </row>
    <row r="232" spans="1:8" ht="13.9" x14ac:dyDescent="0.45">
      <c r="E232" s="21" t="s">
        <v>68</v>
      </c>
      <c r="F232" s="65">
        <f>F231-G231</f>
        <v>0</v>
      </c>
      <c r="G232" s="66"/>
    </row>
    <row r="234" spans="1:8" ht="22.5" x14ac:dyDescent="0.45">
      <c r="A234" s="69" t="s">
        <v>74</v>
      </c>
      <c r="B234" s="69"/>
      <c r="C234" s="69"/>
      <c r="D234" s="69"/>
      <c r="E234" s="69"/>
      <c r="F234" s="69"/>
      <c r="G234" s="69"/>
      <c r="H234" s="69"/>
    </row>
    <row r="235" spans="1:8" x14ac:dyDescent="0.45">
      <c r="B235" s="67"/>
      <c r="C235" s="67"/>
      <c r="D235" s="67"/>
      <c r="E235" s="67"/>
    </row>
    <row r="236" spans="1:8" ht="20.65" x14ac:dyDescent="0.45">
      <c r="B236" s="68" t="s">
        <v>70</v>
      </c>
      <c r="C236" s="68"/>
      <c r="D236" s="68"/>
      <c r="E236" s="68"/>
      <c r="F236" s="23" t="s">
        <v>8</v>
      </c>
    </row>
    <row r="237" spans="1:8" x14ac:dyDescent="0.45">
      <c r="A237" s="4"/>
      <c r="B237" s="62" t="s">
        <v>25</v>
      </c>
      <c r="C237" s="62" t="s">
        <v>25</v>
      </c>
      <c r="D237" s="62" t="s">
        <v>25</v>
      </c>
      <c r="E237" s="62" t="s">
        <v>25</v>
      </c>
      <c r="F237" s="15">
        <f>SUMIF(H2:H210,"środki ochrony roślin",G2:G210)</f>
        <v>0</v>
      </c>
      <c r="G237" s="4"/>
    </row>
    <row r="238" spans="1:8" x14ac:dyDescent="0.45">
      <c r="A238" s="4"/>
      <c r="B238" s="62" t="s">
        <v>26</v>
      </c>
      <c r="C238" s="62" t="s">
        <v>26</v>
      </c>
      <c r="D238" s="62" t="s">
        <v>26</v>
      </c>
      <c r="E238" s="62" t="s">
        <v>26</v>
      </c>
      <c r="F238" s="15">
        <f>SUMIF(H2:H210,"nawozy mineralne",G2:G210)</f>
        <v>0</v>
      </c>
      <c r="G238" s="4"/>
    </row>
    <row r="239" spans="1:8" x14ac:dyDescent="0.45">
      <c r="A239" s="4"/>
      <c r="B239" s="62" t="s">
        <v>27</v>
      </c>
      <c r="C239" s="62" t="s">
        <v>27</v>
      </c>
      <c r="D239" s="62" t="s">
        <v>27</v>
      </c>
      <c r="E239" s="62" t="s">
        <v>27</v>
      </c>
      <c r="F239" s="15">
        <f>SUMIF(H2:H210,"materiały pędne na działalność rolniczą",G2:G210)</f>
        <v>0</v>
      </c>
      <c r="G239" s="4"/>
    </row>
    <row r="240" spans="1:8" x14ac:dyDescent="0.45">
      <c r="A240" s="4"/>
      <c r="B240" s="62" t="s">
        <v>28</v>
      </c>
      <c r="C240" s="62" t="s">
        <v>28</v>
      </c>
      <c r="D240" s="62" t="s">
        <v>28</v>
      </c>
      <c r="E240" s="62" t="s">
        <v>28</v>
      </c>
      <c r="F240" s="15">
        <f>SUMIF(H2:H210,"energia elektryczna na działalność rolniczą",G2:G210)</f>
        <v>0</v>
      </c>
      <c r="G240" s="4"/>
    </row>
    <row r="241" spans="1:7" x14ac:dyDescent="0.45">
      <c r="A241" s="4"/>
      <c r="B241" s="62" t="s">
        <v>29</v>
      </c>
      <c r="C241" s="62" t="s">
        <v>29</v>
      </c>
      <c r="D241" s="62" t="s">
        <v>29</v>
      </c>
      <c r="E241" s="62" t="s">
        <v>29</v>
      </c>
      <c r="F241" s="15">
        <f>SUMIF(H2:H210,"części zamienne, oleje i smary do remontów bieżących",G2:G210)</f>
        <v>0</v>
      </c>
      <c r="G241" s="4"/>
    </row>
    <row r="242" spans="1:7" x14ac:dyDescent="0.45">
      <c r="A242" s="4"/>
      <c r="B242" s="62" t="s">
        <v>30</v>
      </c>
      <c r="C242" s="62" t="s">
        <v>30</v>
      </c>
      <c r="D242" s="62" t="s">
        <v>30</v>
      </c>
      <c r="E242" s="62" t="s">
        <v>30</v>
      </c>
      <c r="F242" s="15">
        <f>SUMIF(H2:H210,"woda na działalność rolniczą",G2:G210)</f>
        <v>0</v>
      </c>
      <c r="G242" s="4"/>
    </row>
    <row r="243" spans="1:7" x14ac:dyDescent="0.45">
      <c r="A243" s="4"/>
      <c r="B243" s="62" t="s">
        <v>31</v>
      </c>
      <c r="C243" s="62" t="s">
        <v>31</v>
      </c>
      <c r="D243" s="62" t="s">
        <v>31</v>
      </c>
      <c r="E243" s="62" t="s">
        <v>31</v>
      </c>
      <c r="F243" s="15">
        <f>SUMIF(H2:H210,"materiały opałowe na działalność rolniczą",G2:G210)</f>
        <v>0</v>
      </c>
      <c r="G243" s="4"/>
    </row>
    <row r="244" spans="1:7" x14ac:dyDescent="0.45">
      <c r="A244" s="4"/>
      <c r="B244" s="62" t="s">
        <v>32</v>
      </c>
      <c r="C244" s="62" t="s">
        <v>32</v>
      </c>
      <c r="D244" s="62" t="s">
        <v>32</v>
      </c>
      <c r="E244" s="62" t="s">
        <v>32</v>
      </c>
      <c r="F244" s="15">
        <f>SUMIF(H2:H210,"materiały budowlane do remontów bieżących",G2:G210)</f>
        <v>0</v>
      </c>
      <c r="G244" s="4"/>
    </row>
    <row r="245" spans="1:7" x14ac:dyDescent="0.45">
      <c r="A245" s="4"/>
      <c r="B245" s="62" t="s">
        <v>33</v>
      </c>
      <c r="C245" s="62" t="s">
        <v>33</v>
      </c>
      <c r="D245" s="62" t="s">
        <v>33</v>
      </c>
      <c r="E245" s="62" t="s">
        <v>33</v>
      </c>
      <c r="F245" s="15">
        <f>SUMIF(H2:H210,"materiały i środki dezynfekcyjne",G2:G210)</f>
        <v>0</v>
      </c>
      <c r="G245" s="4"/>
    </row>
    <row r="246" spans="1:7" x14ac:dyDescent="0.45">
      <c r="A246" s="4"/>
      <c r="B246" s="62" t="s">
        <v>34</v>
      </c>
      <c r="C246" s="62" t="s">
        <v>34</v>
      </c>
      <c r="D246" s="62" t="s">
        <v>34</v>
      </c>
      <c r="E246" s="62" t="s">
        <v>34</v>
      </c>
      <c r="F246" s="15">
        <f>SUMIF(H2:H210,"drobne narzędzia i przedmioty o małej wartości",G2:G210)</f>
        <v>0</v>
      </c>
      <c r="G246" s="4"/>
    </row>
    <row r="247" spans="1:7" x14ac:dyDescent="0.45">
      <c r="A247" s="4"/>
      <c r="B247" s="62" t="s">
        <v>35</v>
      </c>
      <c r="C247" s="62" t="s">
        <v>35</v>
      </c>
      <c r="D247" s="62" t="s">
        <v>35</v>
      </c>
      <c r="E247" s="62" t="s">
        <v>35</v>
      </c>
      <c r="F247" s="15">
        <f>SUMIF(H2:H210,"Pozostałe - koszty ogólnoprodukcyjne",G2:G210)</f>
        <v>0</v>
      </c>
      <c r="G247" s="4"/>
    </row>
    <row r="248" spans="1:7" x14ac:dyDescent="0.45">
      <c r="A248" s="4"/>
      <c r="B248" s="62" t="s">
        <v>36</v>
      </c>
      <c r="C248" s="62" t="s">
        <v>36</v>
      </c>
      <c r="D248" s="62" t="s">
        <v>36</v>
      </c>
      <c r="E248" s="62" t="s">
        <v>36</v>
      </c>
      <c r="F248" s="15">
        <f>SUMIF(H2:H210,"Materiał siewny i rozmnożeniowy - z zakupu",G2:G210)</f>
        <v>0</v>
      </c>
      <c r="G248" s="4"/>
    </row>
    <row r="249" spans="1:7" x14ac:dyDescent="0.45">
      <c r="A249" s="4"/>
      <c r="B249" s="62" t="s">
        <v>37</v>
      </c>
      <c r="C249" s="62" t="s">
        <v>37</v>
      </c>
      <c r="D249" s="62" t="s">
        <v>37</v>
      </c>
      <c r="E249" s="62" t="s">
        <v>37</v>
      </c>
      <c r="F249" s="15">
        <f>SUMIF(H2:H210,"Nawozy wapniowe",G2:G210)</f>
        <v>0</v>
      </c>
      <c r="G249" s="4"/>
    </row>
    <row r="250" spans="1:7" x14ac:dyDescent="0.45">
      <c r="A250" s="4"/>
      <c r="B250" s="62" t="s">
        <v>38</v>
      </c>
      <c r="C250" s="62" t="s">
        <v>38</v>
      </c>
      <c r="D250" s="62" t="s">
        <v>38</v>
      </c>
      <c r="E250" s="62" t="s">
        <v>38</v>
      </c>
      <c r="F250" s="15">
        <f>SUMIF(H2:H210,"Nawozy organiczne z zakupu - OBORNIK",G2:G210)</f>
        <v>0</v>
      </c>
      <c r="G250" s="4"/>
    </row>
    <row r="251" spans="1:7" x14ac:dyDescent="0.45">
      <c r="A251" s="4"/>
      <c r="B251" s="62" t="s">
        <v>39</v>
      </c>
      <c r="C251" s="62" t="s">
        <v>39</v>
      </c>
      <c r="D251" s="62" t="s">
        <v>39</v>
      </c>
      <c r="E251" s="62" t="s">
        <v>39</v>
      </c>
      <c r="F251" s="15">
        <f>SUMIF(H2:H210,"Nawozy organiczne z zakupu - GNOJOWICA",G2:G210)</f>
        <v>0</v>
      </c>
      <c r="G251" s="4"/>
    </row>
    <row r="252" spans="1:7" x14ac:dyDescent="0.45">
      <c r="A252" s="4"/>
      <c r="B252" s="62" t="s">
        <v>40</v>
      </c>
      <c r="C252" s="62" t="s">
        <v>40</v>
      </c>
      <c r="D252" s="62" t="s">
        <v>40</v>
      </c>
      <c r="E252" s="62" t="s">
        <v>40</v>
      </c>
      <c r="F252" s="15">
        <f>SUMIF(H2:H210,"Regulatory wzrostu",G2:G210)</f>
        <v>0</v>
      </c>
      <c r="G252" s="4"/>
    </row>
    <row r="253" spans="1:7" x14ac:dyDescent="0.45">
      <c r="A253" s="4"/>
      <c r="B253" s="62" t="s">
        <v>41</v>
      </c>
      <c r="C253" s="62" t="s">
        <v>41</v>
      </c>
      <c r="D253" s="62" t="s">
        <v>41</v>
      </c>
      <c r="E253" s="62" t="s">
        <v>41</v>
      </c>
      <c r="F253" s="15">
        <f>SUMIF(H2:H210,"Defolianty",G2:G210)</f>
        <v>0</v>
      </c>
      <c r="G253" s="4"/>
    </row>
    <row r="254" spans="1:7" x14ac:dyDescent="0.45">
      <c r="A254" s="4"/>
      <c r="B254" s="62" t="s">
        <v>42</v>
      </c>
      <c r="C254" s="62" t="s">
        <v>42</v>
      </c>
      <c r="D254" s="62" t="s">
        <v>42</v>
      </c>
      <c r="E254" s="62" t="s">
        <v>42</v>
      </c>
      <c r="F254" s="15">
        <f>SUMIF(H2:H210,"Pozostałe - koszty bezpośrednie produkcji roslinnej",G2:G210)</f>
        <v>0</v>
      </c>
      <c r="G254" s="4"/>
    </row>
    <row r="255" spans="1:7" x14ac:dyDescent="0.45">
      <c r="A255" s="4"/>
      <c r="B255" s="62" t="s">
        <v>43</v>
      </c>
      <c r="C255" s="62" t="s">
        <v>43</v>
      </c>
      <c r="D255" s="62" t="s">
        <v>43</v>
      </c>
      <c r="E255" s="62" t="s">
        <v>43</v>
      </c>
      <c r="F255" s="15">
        <f>SUMIF(H2:H210,"Pasze treściwe - z zakupu",G2:G210)</f>
        <v>0</v>
      </c>
      <c r="G255" s="4"/>
    </row>
    <row r="256" spans="1:7" x14ac:dyDescent="0.45">
      <c r="A256" s="4"/>
      <c r="B256" s="62" t="s">
        <v>44</v>
      </c>
      <c r="C256" s="62" t="s">
        <v>44</v>
      </c>
      <c r="D256" s="62" t="s">
        <v>44</v>
      </c>
      <c r="E256" s="62" t="s">
        <v>44</v>
      </c>
      <c r="F256" s="15">
        <f>SUMIF(H2:H210,"pasze mineralne i dodatki paszowe",G2:G210)</f>
        <v>0</v>
      </c>
      <c r="G256" s="4"/>
    </row>
    <row r="257" spans="1:7" x14ac:dyDescent="0.45">
      <c r="A257" s="4"/>
      <c r="B257" s="62" t="s">
        <v>45</v>
      </c>
      <c r="C257" s="62" t="s">
        <v>45</v>
      </c>
      <c r="D257" s="62" t="s">
        <v>45</v>
      </c>
      <c r="E257" s="62" t="s">
        <v>45</v>
      </c>
      <c r="F257" s="15">
        <f>SUMIF(H2:H210,"pasze objętościowe - z zakupu",G2:G210)</f>
        <v>0</v>
      </c>
      <c r="G257" s="4"/>
    </row>
    <row r="258" spans="1:7" x14ac:dyDescent="0.45">
      <c r="A258" s="4"/>
      <c r="B258" s="62" t="s">
        <v>46</v>
      </c>
      <c r="C258" s="62" t="s">
        <v>46</v>
      </c>
      <c r="D258" s="62" t="s">
        <v>46</v>
      </c>
      <c r="E258" s="62" t="s">
        <v>46</v>
      </c>
      <c r="F258" s="15">
        <f>SUMIF(H2:H3,"Mleko, przetwory mleczne, mleko w proszku i preparaty mlekozastępcze na pasze z zakupu",G2:G210)</f>
        <v>0</v>
      </c>
      <c r="G258" s="4"/>
    </row>
    <row r="259" spans="1:7" x14ac:dyDescent="0.45">
      <c r="A259" s="4"/>
      <c r="B259" s="62" t="s">
        <v>47</v>
      </c>
      <c r="C259" s="62" t="s">
        <v>47</v>
      </c>
      <c r="D259" s="62" t="s">
        <v>47</v>
      </c>
      <c r="E259" s="62" t="s">
        <v>47</v>
      </c>
      <c r="F259" s="15">
        <f>SUMIF(H2:H210,"Środki do konserwacji pasz",G2:G210)</f>
        <v>0</v>
      </c>
      <c r="G259" s="4"/>
    </row>
    <row r="260" spans="1:7" x14ac:dyDescent="0.45">
      <c r="A260" s="4"/>
      <c r="B260" s="62" t="s">
        <v>48</v>
      </c>
      <c r="C260" s="62" t="s">
        <v>48</v>
      </c>
      <c r="D260" s="62" t="s">
        <v>48</v>
      </c>
      <c r="E260" s="62" t="s">
        <v>48</v>
      </c>
      <c r="F260" s="15">
        <f>SUMIF(H2:H210,"Słomy i inne ściółki",G2:G210)</f>
        <v>0</v>
      </c>
      <c r="G260" s="4"/>
    </row>
    <row r="261" spans="1:7" x14ac:dyDescent="0.45">
      <c r="A261" s="4"/>
      <c r="B261" s="62" t="s">
        <v>49</v>
      </c>
      <c r="C261" s="62" t="s">
        <v>49</v>
      </c>
      <c r="D261" s="62" t="s">
        <v>49</v>
      </c>
      <c r="E261" s="62" t="s">
        <v>49</v>
      </c>
      <c r="F261" s="15">
        <f>SUMIF(H2:H210,"Lekarstwa oraz środki weterynaryjne",G2:G210)</f>
        <v>0</v>
      </c>
      <c r="G261" s="4"/>
    </row>
    <row r="262" spans="1:7" x14ac:dyDescent="0.45">
      <c r="A262" s="4"/>
      <c r="B262" s="62" t="s">
        <v>50</v>
      </c>
      <c r="C262" s="62" t="s">
        <v>50</v>
      </c>
      <c r="D262" s="62" t="s">
        <v>50</v>
      </c>
      <c r="E262" s="62" t="s">
        <v>50</v>
      </c>
      <c r="F262" s="15">
        <f>SUMIF(H2:H210,"Środki czystości i dezynfekujące do produkcji zwierzęcej",G2:G210)</f>
        <v>0</v>
      </c>
      <c r="G262" s="4"/>
    </row>
    <row r="263" spans="1:7" x14ac:dyDescent="0.45">
      <c r="A263" s="4"/>
      <c r="B263" s="62" t="s">
        <v>51</v>
      </c>
      <c r="C263" s="62" t="s">
        <v>51</v>
      </c>
      <c r="D263" s="62" t="s">
        <v>51</v>
      </c>
      <c r="E263" s="62" t="s">
        <v>51</v>
      </c>
      <c r="F263" s="15">
        <f>SUMIF(H2:H210,"Pozostałe - koszty bezpośrednie produkcji zwierzęcej",G2:G210)</f>
        <v>0</v>
      </c>
      <c r="G263" s="4"/>
    </row>
    <row r="264" spans="1:7" x14ac:dyDescent="0.45">
      <c r="A264" s="4"/>
      <c r="B264" s="62" t="s">
        <v>52</v>
      </c>
      <c r="C264" s="62"/>
      <c r="D264" s="62"/>
      <c r="E264" s="62"/>
      <c r="F264" s="15">
        <f>SUMIF(H2:H210,"Zwierzęta do chowu z zakupu",G2:G210)</f>
        <v>0</v>
      </c>
      <c r="G264" s="4"/>
    </row>
  </sheetData>
  <mergeCells count="34">
    <mergeCell ref="B242:E242"/>
    <mergeCell ref="B1:D1"/>
    <mergeCell ref="A216:H216"/>
    <mergeCell ref="F232:G232"/>
    <mergeCell ref="A234:H234"/>
    <mergeCell ref="B235:E235"/>
    <mergeCell ref="B236:E236"/>
    <mergeCell ref="B237:E237"/>
    <mergeCell ref="B238:E238"/>
    <mergeCell ref="B239:E239"/>
    <mergeCell ref="B240:E240"/>
    <mergeCell ref="B241:E241"/>
    <mergeCell ref="B254:E254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61:E261"/>
    <mergeCell ref="B262:E262"/>
    <mergeCell ref="B263:E263"/>
    <mergeCell ref="B264:E264"/>
    <mergeCell ref="B255:E255"/>
    <mergeCell ref="B256:E256"/>
    <mergeCell ref="B257:E257"/>
    <mergeCell ref="B258:E258"/>
    <mergeCell ref="B259:E259"/>
    <mergeCell ref="B260:E260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4" manualBreakCount="4">
    <brk id="54" max="16383" man="1"/>
    <brk id="107" max="16383" man="1"/>
    <brk id="160" max="16383" man="1"/>
    <brk id="213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DANE!$B$6:$B$17</xm:f>
          </x14:formula1>
          <xm:sqref>C2:C213</xm:sqref>
        </x14:dataValidation>
        <x14:dataValidation type="list" allowBlank="1" showInputMessage="1" showErrorMessage="1" xr:uid="{00000000-0002-0000-0400-000001000000}">
          <x14:formula1>
            <xm:f>DANE!$B$20:$B$47</xm:f>
          </x14:formula1>
          <xm:sqref>H2:H213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J264"/>
  <sheetViews>
    <sheetView view="pageBreakPreview" topLeftCell="A91" zoomScale="90" zoomScaleNormal="100" zoomScaleSheetLayoutView="90" workbookViewId="0">
      <selection activeCell="C12" sqref="C12"/>
    </sheetView>
  </sheetViews>
  <sheetFormatPr defaultColWidth="9.1328125" defaultRowHeight="13.5" x14ac:dyDescent="0.45"/>
  <cols>
    <col min="1" max="1" width="9.1328125" style="18"/>
    <col min="2" max="2" width="7.265625" style="18" customWidth="1"/>
    <col min="3" max="3" width="16.59765625" style="4" customWidth="1"/>
    <col min="4" max="4" width="9.1328125" style="17"/>
    <col min="5" max="5" width="31.86328125" style="13" customWidth="1"/>
    <col min="6" max="6" width="19.3984375" style="16" customWidth="1"/>
    <col min="7" max="7" width="21.1328125" style="16" customWidth="1"/>
    <col min="8" max="8" width="82.73046875" style="4" customWidth="1"/>
    <col min="9" max="16384" width="9.1328125" style="4"/>
  </cols>
  <sheetData>
    <row r="1" spans="1:10" ht="54.75" x14ac:dyDescent="0.45">
      <c r="A1" s="7" t="s">
        <v>6</v>
      </c>
      <c r="B1" s="63" t="s">
        <v>11</v>
      </c>
      <c r="C1" s="63"/>
      <c r="D1" s="63"/>
      <c r="E1" s="11" t="s">
        <v>10</v>
      </c>
      <c r="F1" s="14" t="s">
        <v>12</v>
      </c>
      <c r="G1" s="14" t="s">
        <v>13</v>
      </c>
      <c r="H1" s="7" t="s">
        <v>9</v>
      </c>
      <c r="I1" s="3"/>
      <c r="J1" s="3"/>
    </row>
    <row r="2" spans="1:10" x14ac:dyDescent="0.45">
      <c r="A2" s="9">
        <v>1</v>
      </c>
      <c r="B2" s="9"/>
      <c r="C2" s="5"/>
      <c r="D2" s="29"/>
      <c r="E2" s="12"/>
      <c r="F2" s="15"/>
      <c r="G2" s="15"/>
      <c r="H2" s="5"/>
    </row>
    <row r="3" spans="1:10" x14ac:dyDescent="0.45">
      <c r="A3" s="9">
        <f>A2+1</f>
        <v>2</v>
      </c>
      <c r="B3" s="9"/>
      <c r="C3" s="5"/>
      <c r="D3" s="29"/>
      <c r="E3" s="12"/>
      <c r="F3" s="15"/>
      <c r="G3" s="15"/>
      <c r="H3" s="5"/>
    </row>
    <row r="4" spans="1:10" x14ac:dyDescent="0.45">
      <c r="A4" s="9">
        <f t="shared" ref="A4:A70" si="0">A3+1</f>
        <v>3</v>
      </c>
      <c r="B4" s="9"/>
      <c r="C4" s="5"/>
      <c r="D4" s="29"/>
      <c r="E4" s="12"/>
      <c r="F4" s="15"/>
      <c r="G4" s="15"/>
      <c r="H4" s="5"/>
    </row>
    <row r="5" spans="1:10" x14ac:dyDescent="0.45">
      <c r="A5" s="9">
        <f t="shared" si="0"/>
        <v>4</v>
      </c>
      <c r="B5" s="9"/>
      <c r="C5" s="5"/>
      <c r="D5" s="29"/>
      <c r="E5" s="12"/>
      <c r="F5" s="15"/>
      <c r="G5" s="15"/>
      <c r="H5" s="5"/>
    </row>
    <row r="6" spans="1:10" x14ac:dyDescent="0.45">
      <c r="A6" s="9">
        <f t="shared" si="0"/>
        <v>5</v>
      </c>
      <c r="B6" s="9"/>
      <c r="C6" s="5"/>
      <c r="D6" s="29"/>
      <c r="E6" s="12"/>
      <c r="F6" s="15"/>
      <c r="G6" s="15"/>
      <c r="H6" s="5"/>
    </row>
    <row r="7" spans="1:10" x14ac:dyDescent="0.45">
      <c r="A7" s="9">
        <f t="shared" si="0"/>
        <v>6</v>
      </c>
      <c r="B7" s="9"/>
      <c r="C7" s="5"/>
      <c r="D7" s="29"/>
      <c r="E7" s="12"/>
      <c r="F7" s="15"/>
      <c r="G7" s="15"/>
      <c r="H7" s="5"/>
    </row>
    <row r="8" spans="1:10" x14ac:dyDescent="0.45">
      <c r="A8" s="9">
        <f t="shared" si="0"/>
        <v>7</v>
      </c>
      <c r="B8" s="9"/>
      <c r="C8" s="5"/>
      <c r="D8" s="29"/>
      <c r="E8" s="12"/>
      <c r="F8" s="15"/>
      <c r="G8" s="15"/>
      <c r="H8" s="5"/>
    </row>
    <row r="9" spans="1:10" x14ac:dyDescent="0.45">
      <c r="A9" s="9">
        <f t="shared" si="0"/>
        <v>8</v>
      </c>
      <c r="B9" s="9"/>
      <c r="C9" s="5"/>
      <c r="D9" s="29"/>
      <c r="E9" s="12"/>
      <c r="F9" s="15"/>
      <c r="G9" s="15"/>
      <c r="H9" s="5"/>
    </row>
    <row r="10" spans="1:10" x14ac:dyDescent="0.45">
      <c r="A10" s="9">
        <f t="shared" si="0"/>
        <v>9</v>
      </c>
      <c r="B10" s="9"/>
      <c r="C10" s="5"/>
      <c r="D10" s="29"/>
      <c r="E10" s="12"/>
      <c r="F10" s="15"/>
      <c r="G10" s="15"/>
      <c r="H10" s="5"/>
    </row>
    <row r="11" spans="1:10" x14ac:dyDescent="0.45">
      <c r="A11" s="9">
        <f t="shared" si="0"/>
        <v>10</v>
      </c>
      <c r="B11" s="9"/>
      <c r="C11" s="5"/>
      <c r="D11" s="29"/>
      <c r="E11" s="12"/>
      <c r="F11" s="15"/>
      <c r="G11" s="15"/>
      <c r="H11" s="5"/>
    </row>
    <row r="12" spans="1:10" x14ac:dyDescent="0.45">
      <c r="A12" s="9">
        <f t="shared" si="0"/>
        <v>11</v>
      </c>
      <c r="B12" s="9"/>
      <c r="C12" s="5"/>
      <c r="D12" s="29"/>
      <c r="E12" s="12"/>
      <c r="F12" s="15"/>
      <c r="G12" s="15"/>
      <c r="H12" s="5"/>
    </row>
    <row r="13" spans="1:10" x14ac:dyDescent="0.45">
      <c r="A13" s="9">
        <f t="shared" si="0"/>
        <v>12</v>
      </c>
      <c r="B13" s="9"/>
      <c r="C13" s="5"/>
      <c r="D13" s="29"/>
      <c r="E13" s="12"/>
      <c r="F13" s="15"/>
      <c r="G13" s="15"/>
      <c r="H13" s="5"/>
    </row>
    <row r="14" spans="1:10" x14ac:dyDescent="0.45">
      <c r="A14" s="9">
        <f t="shared" si="0"/>
        <v>13</v>
      </c>
      <c r="B14" s="9"/>
      <c r="C14" s="5"/>
      <c r="D14" s="29"/>
      <c r="E14" s="12"/>
      <c r="F14" s="15"/>
      <c r="G14" s="15"/>
      <c r="H14" s="5"/>
    </row>
    <row r="15" spans="1:10" x14ac:dyDescent="0.45">
      <c r="A15" s="9">
        <f t="shared" si="0"/>
        <v>14</v>
      </c>
      <c r="B15" s="9"/>
      <c r="C15" s="5"/>
      <c r="D15" s="29"/>
      <c r="E15" s="12"/>
      <c r="F15" s="15"/>
      <c r="G15" s="15"/>
      <c r="H15" s="5"/>
    </row>
    <row r="16" spans="1:10" x14ac:dyDescent="0.45">
      <c r="A16" s="9">
        <f t="shared" si="0"/>
        <v>15</v>
      </c>
      <c r="B16" s="9"/>
      <c r="C16" s="5"/>
      <c r="D16" s="29"/>
      <c r="E16" s="12"/>
      <c r="F16" s="15"/>
      <c r="G16" s="15"/>
      <c r="H16" s="5"/>
    </row>
    <row r="17" spans="1:8" x14ac:dyDescent="0.45">
      <c r="A17" s="9">
        <f t="shared" si="0"/>
        <v>16</v>
      </c>
      <c r="B17" s="9"/>
      <c r="C17" s="5"/>
      <c r="D17" s="29"/>
      <c r="E17" s="12"/>
      <c r="F17" s="15"/>
      <c r="G17" s="15"/>
      <c r="H17" s="5"/>
    </row>
    <row r="18" spans="1:8" x14ac:dyDescent="0.45">
      <c r="A18" s="9">
        <f t="shared" si="0"/>
        <v>17</v>
      </c>
      <c r="B18" s="9"/>
      <c r="C18" s="5"/>
      <c r="D18" s="29"/>
      <c r="E18" s="12"/>
      <c r="F18" s="15"/>
      <c r="G18" s="15"/>
      <c r="H18" s="5"/>
    </row>
    <row r="19" spans="1:8" x14ac:dyDescent="0.45">
      <c r="A19" s="9">
        <f t="shared" si="0"/>
        <v>18</v>
      </c>
      <c r="B19" s="9"/>
      <c r="C19" s="5"/>
      <c r="D19" s="29"/>
      <c r="E19" s="12"/>
      <c r="F19" s="15"/>
      <c r="G19" s="15"/>
      <c r="H19" s="5"/>
    </row>
    <row r="20" spans="1:8" x14ac:dyDescent="0.45">
      <c r="A20" s="9">
        <f t="shared" si="0"/>
        <v>19</v>
      </c>
      <c r="B20" s="9"/>
      <c r="C20" s="5"/>
      <c r="D20" s="29"/>
      <c r="E20" s="12"/>
      <c r="F20" s="15"/>
      <c r="G20" s="15"/>
      <c r="H20" s="5"/>
    </row>
    <row r="21" spans="1:8" x14ac:dyDescent="0.45">
      <c r="A21" s="9">
        <f t="shared" si="0"/>
        <v>20</v>
      </c>
      <c r="B21" s="9"/>
      <c r="C21" s="5"/>
      <c r="D21" s="29"/>
      <c r="E21" s="12"/>
      <c r="F21" s="15"/>
      <c r="G21" s="15"/>
      <c r="H21" s="5"/>
    </row>
    <row r="22" spans="1:8" x14ac:dyDescent="0.45">
      <c r="A22" s="9">
        <f t="shared" si="0"/>
        <v>21</v>
      </c>
      <c r="B22" s="9"/>
      <c r="C22" s="5"/>
      <c r="D22" s="29"/>
      <c r="E22" s="12"/>
      <c r="F22" s="15"/>
      <c r="G22" s="15"/>
      <c r="H22" s="5"/>
    </row>
    <row r="23" spans="1:8" x14ac:dyDescent="0.45">
      <c r="A23" s="9">
        <f t="shared" si="0"/>
        <v>22</v>
      </c>
      <c r="B23" s="9"/>
      <c r="C23" s="5"/>
      <c r="D23" s="29"/>
      <c r="E23" s="12"/>
      <c r="F23" s="15"/>
      <c r="G23" s="15"/>
      <c r="H23" s="5"/>
    </row>
    <row r="24" spans="1:8" x14ac:dyDescent="0.45">
      <c r="A24" s="9">
        <f t="shared" si="0"/>
        <v>23</v>
      </c>
      <c r="B24" s="9"/>
      <c r="C24" s="5"/>
      <c r="D24" s="29"/>
      <c r="E24" s="12"/>
      <c r="F24" s="15"/>
      <c r="G24" s="15"/>
      <c r="H24" s="5"/>
    </row>
    <row r="25" spans="1:8" x14ac:dyDescent="0.45">
      <c r="A25" s="9">
        <f t="shared" si="0"/>
        <v>24</v>
      </c>
      <c r="B25" s="9"/>
      <c r="C25" s="5"/>
      <c r="D25" s="29"/>
      <c r="E25" s="12"/>
      <c r="F25" s="15"/>
      <c r="G25" s="15"/>
      <c r="H25" s="5"/>
    </row>
    <row r="26" spans="1:8" x14ac:dyDescent="0.45">
      <c r="A26" s="9">
        <f t="shared" si="0"/>
        <v>25</v>
      </c>
      <c r="B26" s="9"/>
      <c r="C26" s="5"/>
      <c r="D26" s="29"/>
      <c r="E26" s="12"/>
      <c r="F26" s="15"/>
      <c r="G26" s="15"/>
      <c r="H26" s="5"/>
    </row>
    <row r="27" spans="1:8" x14ac:dyDescent="0.45">
      <c r="A27" s="9">
        <f t="shared" si="0"/>
        <v>26</v>
      </c>
      <c r="B27" s="9"/>
      <c r="C27" s="5"/>
      <c r="D27" s="29"/>
      <c r="E27" s="12"/>
      <c r="F27" s="15"/>
      <c r="G27" s="15"/>
      <c r="H27" s="5"/>
    </row>
    <row r="28" spans="1:8" x14ac:dyDescent="0.45">
      <c r="A28" s="9">
        <f t="shared" si="0"/>
        <v>27</v>
      </c>
      <c r="B28" s="9"/>
      <c r="C28" s="5"/>
      <c r="D28" s="29"/>
      <c r="E28" s="12"/>
      <c r="F28" s="15"/>
      <c r="G28" s="15"/>
      <c r="H28" s="5"/>
    </row>
    <row r="29" spans="1:8" x14ac:dyDescent="0.45">
      <c r="A29" s="9">
        <f t="shared" si="0"/>
        <v>28</v>
      </c>
      <c r="B29" s="9"/>
      <c r="C29" s="5"/>
      <c r="D29" s="29"/>
      <c r="E29" s="12"/>
      <c r="F29" s="15"/>
      <c r="G29" s="15"/>
      <c r="H29" s="5"/>
    </row>
    <row r="30" spans="1:8" x14ac:dyDescent="0.45">
      <c r="A30" s="9">
        <f t="shared" si="0"/>
        <v>29</v>
      </c>
      <c r="B30" s="9"/>
      <c r="C30" s="5"/>
      <c r="D30" s="29"/>
      <c r="E30" s="12"/>
      <c r="F30" s="15"/>
      <c r="G30" s="15"/>
      <c r="H30" s="5"/>
    </row>
    <row r="31" spans="1:8" x14ac:dyDescent="0.45">
      <c r="A31" s="9">
        <f t="shared" si="0"/>
        <v>30</v>
      </c>
      <c r="B31" s="9"/>
      <c r="C31" s="5"/>
      <c r="D31" s="29"/>
      <c r="E31" s="12"/>
      <c r="F31" s="15"/>
      <c r="G31" s="15"/>
      <c r="H31" s="5"/>
    </row>
    <row r="32" spans="1:8" x14ac:dyDescent="0.45">
      <c r="A32" s="9">
        <f t="shared" si="0"/>
        <v>31</v>
      </c>
      <c r="B32" s="9"/>
      <c r="C32" s="5"/>
      <c r="D32" s="29"/>
      <c r="E32" s="12"/>
      <c r="F32" s="15"/>
      <c r="G32" s="15"/>
      <c r="H32" s="5"/>
    </row>
    <row r="33" spans="1:8" x14ac:dyDescent="0.45">
      <c r="A33" s="9">
        <f t="shared" si="0"/>
        <v>32</v>
      </c>
      <c r="B33" s="9"/>
      <c r="C33" s="5"/>
      <c r="D33" s="29"/>
      <c r="E33" s="12"/>
      <c r="F33" s="15"/>
      <c r="G33" s="15"/>
      <c r="H33" s="5"/>
    </row>
    <row r="34" spans="1:8" x14ac:dyDescent="0.45">
      <c r="A34" s="9">
        <f t="shared" si="0"/>
        <v>33</v>
      </c>
      <c r="B34" s="9"/>
      <c r="C34" s="5"/>
      <c r="D34" s="29"/>
      <c r="E34" s="12"/>
      <c r="F34" s="15"/>
      <c r="G34" s="15"/>
      <c r="H34" s="5"/>
    </row>
    <row r="35" spans="1:8" x14ac:dyDescent="0.45">
      <c r="A35" s="9">
        <f t="shared" si="0"/>
        <v>34</v>
      </c>
      <c r="B35" s="9"/>
      <c r="C35" s="5"/>
      <c r="D35" s="29"/>
      <c r="E35" s="12"/>
      <c r="F35" s="15"/>
      <c r="G35" s="15"/>
      <c r="H35" s="5"/>
    </row>
    <row r="36" spans="1:8" x14ac:dyDescent="0.45">
      <c r="A36" s="9">
        <f t="shared" si="0"/>
        <v>35</v>
      </c>
      <c r="B36" s="9"/>
      <c r="C36" s="5"/>
      <c r="D36" s="29"/>
      <c r="E36" s="12"/>
      <c r="F36" s="15"/>
      <c r="G36" s="15"/>
      <c r="H36" s="5"/>
    </row>
    <row r="37" spans="1:8" x14ac:dyDescent="0.45">
      <c r="A37" s="9">
        <f t="shared" si="0"/>
        <v>36</v>
      </c>
      <c r="B37" s="9"/>
      <c r="C37" s="5"/>
      <c r="D37" s="29"/>
      <c r="E37" s="12"/>
      <c r="F37" s="15"/>
      <c r="G37" s="15"/>
      <c r="H37" s="5"/>
    </row>
    <row r="38" spans="1:8" x14ac:dyDescent="0.45">
      <c r="A38" s="9">
        <f t="shared" si="0"/>
        <v>37</v>
      </c>
      <c r="B38" s="9"/>
      <c r="C38" s="5"/>
      <c r="D38" s="29"/>
      <c r="E38" s="12"/>
      <c r="F38" s="15"/>
      <c r="G38" s="15"/>
      <c r="H38" s="5"/>
    </row>
    <row r="39" spans="1:8" x14ac:dyDescent="0.45">
      <c r="A39" s="9">
        <f t="shared" si="0"/>
        <v>38</v>
      </c>
      <c r="B39" s="9"/>
      <c r="C39" s="5"/>
      <c r="D39" s="29"/>
      <c r="E39" s="12"/>
      <c r="F39" s="15"/>
      <c r="G39" s="15"/>
      <c r="H39" s="5"/>
    </row>
    <row r="40" spans="1:8" x14ac:dyDescent="0.45">
      <c r="A40" s="9">
        <f t="shared" si="0"/>
        <v>39</v>
      </c>
      <c r="B40" s="9"/>
      <c r="C40" s="5"/>
      <c r="D40" s="29"/>
      <c r="E40" s="12"/>
      <c r="F40" s="15"/>
      <c r="G40" s="15"/>
      <c r="H40" s="5"/>
    </row>
    <row r="41" spans="1:8" x14ac:dyDescent="0.45">
      <c r="A41" s="9">
        <f t="shared" si="0"/>
        <v>40</v>
      </c>
      <c r="B41" s="9"/>
      <c r="C41" s="5"/>
      <c r="D41" s="29"/>
      <c r="E41" s="12"/>
      <c r="F41" s="15"/>
      <c r="G41" s="15"/>
      <c r="H41" s="5"/>
    </row>
    <row r="42" spans="1:8" x14ac:dyDescent="0.45">
      <c r="A42" s="9">
        <f t="shared" si="0"/>
        <v>41</v>
      </c>
      <c r="B42" s="9"/>
      <c r="C42" s="5"/>
      <c r="D42" s="29"/>
      <c r="E42" s="12"/>
      <c r="F42" s="15"/>
      <c r="G42" s="15"/>
      <c r="H42" s="5"/>
    </row>
    <row r="43" spans="1:8" x14ac:dyDescent="0.45">
      <c r="A43" s="9">
        <f t="shared" si="0"/>
        <v>42</v>
      </c>
      <c r="B43" s="9"/>
      <c r="C43" s="5"/>
      <c r="D43" s="29"/>
      <c r="E43" s="12"/>
      <c r="F43" s="15"/>
      <c r="G43" s="15"/>
      <c r="H43" s="5"/>
    </row>
    <row r="44" spans="1:8" x14ac:dyDescent="0.45">
      <c r="A44" s="9">
        <f t="shared" si="0"/>
        <v>43</v>
      </c>
      <c r="B44" s="9"/>
      <c r="C44" s="5"/>
      <c r="D44" s="29"/>
      <c r="E44" s="12"/>
      <c r="F44" s="15"/>
      <c r="G44" s="15"/>
      <c r="H44" s="5"/>
    </row>
    <row r="45" spans="1:8" x14ac:dyDescent="0.45">
      <c r="A45" s="9">
        <f t="shared" si="0"/>
        <v>44</v>
      </c>
      <c r="B45" s="9"/>
      <c r="C45" s="5"/>
      <c r="D45" s="29"/>
      <c r="E45" s="12"/>
      <c r="F45" s="15"/>
      <c r="G45" s="15"/>
      <c r="H45" s="5"/>
    </row>
    <row r="46" spans="1:8" x14ac:dyDescent="0.45">
      <c r="A46" s="9">
        <f t="shared" si="0"/>
        <v>45</v>
      </c>
      <c r="B46" s="9"/>
      <c r="C46" s="5"/>
      <c r="D46" s="29"/>
      <c r="E46" s="12"/>
      <c r="F46" s="15"/>
      <c r="G46" s="15"/>
      <c r="H46" s="5"/>
    </row>
    <row r="47" spans="1:8" x14ac:dyDescent="0.45">
      <c r="A47" s="9">
        <f t="shared" si="0"/>
        <v>46</v>
      </c>
      <c r="B47" s="9"/>
      <c r="C47" s="5"/>
      <c r="D47" s="29"/>
      <c r="E47" s="12"/>
      <c r="F47" s="15"/>
      <c r="G47" s="15"/>
      <c r="H47" s="5"/>
    </row>
    <row r="48" spans="1:8" x14ac:dyDescent="0.45">
      <c r="A48" s="9">
        <f t="shared" si="0"/>
        <v>47</v>
      </c>
      <c r="B48" s="9"/>
      <c r="C48" s="5"/>
      <c r="D48" s="29"/>
      <c r="E48" s="12"/>
      <c r="F48" s="15"/>
      <c r="G48" s="15"/>
      <c r="H48" s="5"/>
    </row>
    <row r="49" spans="1:8" x14ac:dyDescent="0.45">
      <c r="A49" s="9">
        <f t="shared" si="0"/>
        <v>48</v>
      </c>
      <c r="B49" s="9"/>
      <c r="C49" s="5"/>
      <c r="D49" s="29"/>
      <c r="E49" s="12"/>
      <c r="F49" s="15"/>
      <c r="G49" s="15"/>
      <c r="H49" s="5"/>
    </row>
    <row r="50" spans="1:8" x14ac:dyDescent="0.45">
      <c r="A50" s="9">
        <f t="shared" si="0"/>
        <v>49</v>
      </c>
      <c r="B50" s="9"/>
      <c r="C50" s="5"/>
      <c r="D50" s="29"/>
      <c r="E50" s="12"/>
      <c r="F50" s="15"/>
      <c r="G50" s="15"/>
      <c r="H50" s="5"/>
    </row>
    <row r="51" spans="1:8" x14ac:dyDescent="0.45">
      <c r="A51" s="9">
        <f t="shared" si="0"/>
        <v>50</v>
      </c>
      <c r="B51" s="9"/>
      <c r="C51" s="5"/>
      <c r="D51" s="29"/>
      <c r="E51" s="12"/>
      <c r="F51" s="15"/>
      <c r="G51" s="15"/>
      <c r="H51" s="5"/>
    </row>
    <row r="52" spans="1:8" x14ac:dyDescent="0.45">
      <c r="A52" s="44"/>
      <c r="B52" s="44"/>
      <c r="C52" s="45"/>
      <c r="D52" s="46"/>
      <c r="E52" s="47" t="s">
        <v>119</v>
      </c>
      <c r="F52" s="15">
        <f>SUM(F2:F51)</f>
        <v>0</v>
      </c>
      <c r="G52" s="15">
        <f>SUM(G2:G51)</f>
        <v>0</v>
      </c>
      <c r="H52" s="45"/>
    </row>
    <row r="53" spans="1:8" x14ac:dyDescent="0.45">
      <c r="A53" s="44"/>
      <c r="B53" s="44"/>
      <c r="C53" s="45"/>
      <c r="D53" s="46"/>
      <c r="E53" s="47" t="s">
        <v>120</v>
      </c>
      <c r="F53" s="15">
        <v>0</v>
      </c>
      <c r="G53" s="15">
        <v>0</v>
      </c>
      <c r="H53" s="45"/>
    </row>
    <row r="54" spans="1:8" x14ac:dyDescent="0.45">
      <c r="A54" s="44"/>
      <c r="B54" s="44"/>
      <c r="C54" s="45"/>
      <c r="D54" s="46"/>
      <c r="E54" s="47" t="s">
        <v>121</v>
      </c>
      <c r="F54" s="15">
        <f>F52</f>
        <v>0</v>
      </c>
      <c r="G54" s="15">
        <f>G52</f>
        <v>0</v>
      </c>
      <c r="H54" s="45"/>
    </row>
    <row r="55" spans="1:8" x14ac:dyDescent="0.45">
      <c r="A55" s="9">
        <f>A51+1</f>
        <v>51</v>
      </c>
      <c r="B55" s="9"/>
      <c r="C55" s="5"/>
      <c r="D55" s="29"/>
      <c r="E55" s="12"/>
      <c r="F55" s="15"/>
      <c r="G55" s="15"/>
      <c r="H55" s="5"/>
    </row>
    <row r="56" spans="1:8" x14ac:dyDescent="0.45">
      <c r="A56" s="9">
        <f t="shared" si="0"/>
        <v>52</v>
      </c>
      <c r="B56" s="9"/>
      <c r="C56" s="5"/>
      <c r="D56" s="29"/>
      <c r="E56" s="12"/>
      <c r="F56" s="15"/>
      <c r="G56" s="15"/>
      <c r="H56" s="5"/>
    </row>
    <row r="57" spans="1:8" x14ac:dyDescent="0.45">
      <c r="A57" s="9">
        <f t="shared" si="0"/>
        <v>53</v>
      </c>
      <c r="B57" s="9"/>
      <c r="C57" s="5"/>
      <c r="D57" s="29"/>
      <c r="E57" s="12"/>
      <c r="F57" s="15"/>
      <c r="G57" s="15"/>
      <c r="H57" s="5"/>
    </row>
    <row r="58" spans="1:8" x14ac:dyDescent="0.45">
      <c r="A58" s="9">
        <f t="shared" si="0"/>
        <v>54</v>
      </c>
      <c r="B58" s="9"/>
      <c r="C58" s="5"/>
      <c r="D58" s="29"/>
      <c r="E58" s="12"/>
      <c r="F58" s="15"/>
      <c r="G58" s="15"/>
      <c r="H58" s="5"/>
    </row>
    <row r="59" spans="1:8" x14ac:dyDescent="0.45">
      <c r="A59" s="9">
        <f t="shared" si="0"/>
        <v>55</v>
      </c>
      <c r="B59" s="9"/>
      <c r="C59" s="5"/>
      <c r="D59" s="29"/>
      <c r="E59" s="12"/>
      <c r="F59" s="15"/>
      <c r="G59" s="15"/>
      <c r="H59" s="5"/>
    </row>
    <row r="60" spans="1:8" x14ac:dyDescent="0.45">
      <c r="A60" s="9">
        <f t="shared" si="0"/>
        <v>56</v>
      </c>
      <c r="B60" s="9"/>
      <c r="C60" s="5"/>
      <c r="D60" s="29"/>
      <c r="E60" s="12"/>
      <c r="F60" s="15"/>
      <c r="G60" s="15"/>
      <c r="H60" s="5"/>
    </row>
    <row r="61" spans="1:8" x14ac:dyDescent="0.45">
      <c r="A61" s="9">
        <f t="shared" si="0"/>
        <v>57</v>
      </c>
      <c r="B61" s="9"/>
      <c r="C61" s="5"/>
      <c r="D61" s="29"/>
      <c r="E61" s="12"/>
      <c r="F61" s="15"/>
      <c r="G61" s="15"/>
      <c r="H61" s="5"/>
    </row>
    <row r="62" spans="1:8" x14ac:dyDescent="0.45">
      <c r="A62" s="9">
        <f t="shared" si="0"/>
        <v>58</v>
      </c>
      <c r="B62" s="9"/>
      <c r="C62" s="5"/>
      <c r="D62" s="29"/>
      <c r="E62" s="12"/>
      <c r="F62" s="15"/>
      <c r="G62" s="15"/>
      <c r="H62" s="5"/>
    </row>
    <row r="63" spans="1:8" x14ac:dyDescent="0.45">
      <c r="A63" s="9">
        <f t="shared" si="0"/>
        <v>59</v>
      </c>
      <c r="B63" s="9"/>
      <c r="C63" s="5"/>
      <c r="D63" s="29"/>
      <c r="E63" s="12"/>
      <c r="F63" s="15"/>
      <c r="G63" s="15"/>
      <c r="H63" s="5"/>
    </row>
    <row r="64" spans="1:8" x14ac:dyDescent="0.45">
      <c r="A64" s="9">
        <f t="shared" si="0"/>
        <v>60</v>
      </c>
      <c r="B64" s="9"/>
      <c r="C64" s="5"/>
      <c r="D64" s="29"/>
      <c r="E64" s="12"/>
      <c r="F64" s="15"/>
      <c r="G64" s="15"/>
      <c r="H64" s="5"/>
    </row>
    <row r="65" spans="1:8" x14ac:dyDescent="0.45">
      <c r="A65" s="9">
        <f t="shared" si="0"/>
        <v>61</v>
      </c>
      <c r="B65" s="9"/>
      <c r="C65" s="5"/>
      <c r="D65" s="29"/>
      <c r="E65" s="12"/>
      <c r="F65" s="15"/>
      <c r="G65" s="15"/>
      <c r="H65" s="5"/>
    </row>
    <row r="66" spans="1:8" x14ac:dyDescent="0.45">
      <c r="A66" s="9">
        <f t="shared" si="0"/>
        <v>62</v>
      </c>
      <c r="B66" s="9"/>
      <c r="C66" s="5"/>
      <c r="D66" s="29"/>
      <c r="E66" s="12"/>
      <c r="F66" s="15"/>
      <c r="G66" s="15"/>
      <c r="H66" s="5"/>
    </row>
    <row r="67" spans="1:8" x14ac:dyDescent="0.45">
      <c r="A67" s="9">
        <f t="shared" si="0"/>
        <v>63</v>
      </c>
      <c r="B67" s="9"/>
      <c r="C67" s="5"/>
      <c r="D67" s="29"/>
      <c r="E67" s="12"/>
      <c r="F67" s="15"/>
      <c r="G67" s="15"/>
      <c r="H67" s="5"/>
    </row>
    <row r="68" spans="1:8" x14ac:dyDescent="0.45">
      <c r="A68" s="9">
        <f t="shared" si="0"/>
        <v>64</v>
      </c>
      <c r="B68" s="9"/>
      <c r="C68" s="5"/>
      <c r="D68" s="29"/>
      <c r="E68" s="12"/>
      <c r="F68" s="15"/>
      <c r="G68" s="15"/>
      <c r="H68" s="5"/>
    </row>
    <row r="69" spans="1:8" x14ac:dyDescent="0.45">
      <c r="A69" s="9">
        <f t="shared" si="0"/>
        <v>65</v>
      </c>
      <c r="B69" s="9"/>
      <c r="C69" s="5"/>
      <c r="D69" s="29"/>
      <c r="E69" s="12"/>
      <c r="F69" s="15"/>
      <c r="G69" s="15"/>
      <c r="H69" s="5"/>
    </row>
    <row r="70" spans="1:8" x14ac:dyDescent="0.45">
      <c r="A70" s="9">
        <f t="shared" si="0"/>
        <v>66</v>
      </c>
      <c r="B70" s="9"/>
      <c r="C70" s="5"/>
      <c r="D70" s="29"/>
      <c r="E70" s="12"/>
      <c r="F70" s="15"/>
      <c r="G70" s="15"/>
      <c r="H70" s="5"/>
    </row>
    <row r="71" spans="1:8" x14ac:dyDescent="0.45">
      <c r="A71" s="9">
        <f t="shared" ref="A71:A137" si="1">A70+1</f>
        <v>67</v>
      </c>
      <c r="B71" s="9"/>
      <c r="C71" s="5"/>
      <c r="D71" s="29"/>
      <c r="E71" s="12"/>
      <c r="F71" s="15"/>
      <c r="G71" s="15"/>
      <c r="H71" s="5"/>
    </row>
    <row r="72" spans="1:8" x14ac:dyDescent="0.45">
      <c r="A72" s="9">
        <f t="shared" si="1"/>
        <v>68</v>
      </c>
      <c r="B72" s="9"/>
      <c r="C72" s="5"/>
      <c r="D72" s="29"/>
      <c r="E72" s="12"/>
      <c r="F72" s="15"/>
      <c r="G72" s="15"/>
      <c r="H72" s="5"/>
    </row>
    <row r="73" spans="1:8" x14ac:dyDescent="0.45">
      <c r="A73" s="9">
        <f t="shared" si="1"/>
        <v>69</v>
      </c>
      <c r="B73" s="9"/>
      <c r="C73" s="5"/>
      <c r="D73" s="29"/>
      <c r="E73" s="12"/>
      <c r="F73" s="15"/>
      <c r="G73" s="15"/>
      <c r="H73" s="5"/>
    </row>
    <row r="74" spans="1:8" x14ac:dyDescent="0.45">
      <c r="A74" s="9">
        <f t="shared" si="1"/>
        <v>70</v>
      </c>
      <c r="B74" s="9"/>
      <c r="C74" s="5"/>
      <c r="D74" s="29"/>
      <c r="E74" s="12"/>
      <c r="F74" s="15"/>
      <c r="G74" s="15"/>
      <c r="H74" s="5"/>
    </row>
    <row r="75" spans="1:8" x14ac:dyDescent="0.45">
      <c r="A75" s="9">
        <f t="shared" si="1"/>
        <v>71</v>
      </c>
      <c r="B75" s="9"/>
      <c r="C75" s="5"/>
      <c r="D75" s="29"/>
      <c r="E75" s="12"/>
      <c r="F75" s="15"/>
      <c r="G75" s="15"/>
      <c r="H75" s="5"/>
    </row>
    <row r="76" spans="1:8" x14ac:dyDescent="0.45">
      <c r="A76" s="9">
        <f t="shared" si="1"/>
        <v>72</v>
      </c>
      <c r="B76" s="9"/>
      <c r="C76" s="5"/>
      <c r="D76" s="29"/>
      <c r="E76" s="12"/>
      <c r="F76" s="15"/>
      <c r="G76" s="15"/>
      <c r="H76" s="5"/>
    </row>
    <row r="77" spans="1:8" x14ac:dyDescent="0.45">
      <c r="A77" s="9">
        <f t="shared" si="1"/>
        <v>73</v>
      </c>
      <c r="B77" s="9"/>
      <c r="C77" s="5"/>
      <c r="D77" s="29"/>
      <c r="E77" s="12"/>
      <c r="F77" s="15"/>
      <c r="G77" s="15"/>
      <c r="H77" s="5"/>
    </row>
    <row r="78" spans="1:8" x14ac:dyDescent="0.45">
      <c r="A78" s="9">
        <f t="shared" si="1"/>
        <v>74</v>
      </c>
      <c r="B78" s="9"/>
      <c r="C78" s="5"/>
      <c r="D78" s="29"/>
      <c r="E78" s="12"/>
      <c r="F78" s="15"/>
      <c r="G78" s="15"/>
      <c r="H78" s="5"/>
    </row>
    <row r="79" spans="1:8" x14ac:dyDescent="0.45">
      <c r="A79" s="9">
        <f t="shared" si="1"/>
        <v>75</v>
      </c>
      <c r="B79" s="9"/>
      <c r="C79" s="5"/>
      <c r="D79" s="29"/>
      <c r="E79" s="12"/>
      <c r="F79" s="15"/>
      <c r="G79" s="15"/>
      <c r="H79" s="5"/>
    </row>
    <row r="80" spans="1:8" x14ac:dyDescent="0.45">
      <c r="A80" s="9">
        <f t="shared" si="1"/>
        <v>76</v>
      </c>
      <c r="B80" s="9"/>
      <c r="C80" s="5"/>
      <c r="D80" s="29"/>
      <c r="E80" s="12"/>
      <c r="F80" s="15"/>
      <c r="G80" s="15"/>
      <c r="H80" s="5"/>
    </row>
    <row r="81" spans="1:8" x14ac:dyDescent="0.45">
      <c r="A81" s="9">
        <f t="shared" si="1"/>
        <v>77</v>
      </c>
      <c r="B81" s="9"/>
      <c r="C81" s="5"/>
      <c r="D81" s="29"/>
      <c r="E81" s="12"/>
      <c r="F81" s="15"/>
      <c r="G81" s="15"/>
      <c r="H81" s="5"/>
    </row>
    <row r="82" spans="1:8" x14ac:dyDescent="0.45">
      <c r="A82" s="9">
        <f t="shared" si="1"/>
        <v>78</v>
      </c>
      <c r="B82" s="9"/>
      <c r="C82" s="5"/>
      <c r="D82" s="29"/>
      <c r="E82" s="12"/>
      <c r="F82" s="15"/>
      <c r="G82" s="15"/>
      <c r="H82" s="5"/>
    </row>
    <row r="83" spans="1:8" x14ac:dyDescent="0.45">
      <c r="A83" s="9">
        <f t="shared" si="1"/>
        <v>79</v>
      </c>
      <c r="B83" s="9"/>
      <c r="C83" s="5"/>
      <c r="D83" s="29"/>
      <c r="E83" s="12"/>
      <c r="F83" s="15"/>
      <c r="G83" s="15"/>
      <c r="H83" s="5"/>
    </row>
    <row r="84" spans="1:8" x14ac:dyDescent="0.45">
      <c r="A84" s="9">
        <f t="shared" si="1"/>
        <v>80</v>
      </c>
      <c r="B84" s="9"/>
      <c r="C84" s="5"/>
      <c r="D84" s="29"/>
      <c r="E84" s="12"/>
      <c r="F84" s="15"/>
      <c r="G84" s="15"/>
      <c r="H84" s="5"/>
    </row>
    <row r="85" spans="1:8" x14ac:dyDescent="0.45">
      <c r="A85" s="9">
        <f t="shared" si="1"/>
        <v>81</v>
      </c>
      <c r="B85" s="9"/>
      <c r="C85" s="5"/>
      <c r="D85" s="29"/>
      <c r="E85" s="12"/>
      <c r="F85" s="15"/>
      <c r="G85" s="15"/>
      <c r="H85" s="5"/>
    </row>
    <row r="86" spans="1:8" x14ac:dyDescent="0.45">
      <c r="A86" s="9">
        <f t="shared" si="1"/>
        <v>82</v>
      </c>
      <c r="B86" s="9"/>
      <c r="C86" s="5"/>
      <c r="D86" s="29"/>
      <c r="E86" s="12"/>
      <c r="F86" s="15"/>
      <c r="G86" s="15"/>
      <c r="H86" s="5"/>
    </row>
    <row r="87" spans="1:8" x14ac:dyDescent="0.45">
      <c r="A87" s="9">
        <f t="shared" si="1"/>
        <v>83</v>
      </c>
      <c r="B87" s="9"/>
      <c r="C87" s="5"/>
      <c r="D87" s="29"/>
      <c r="E87" s="12"/>
      <c r="F87" s="15"/>
      <c r="G87" s="15"/>
      <c r="H87" s="5"/>
    </row>
    <row r="88" spans="1:8" x14ac:dyDescent="0.45">
      <c r="A88" s="9">
        <f t="shared" si="1"/>
        <v>84</v>
      </c>
      <c r="B88" s="9"/>
      <c r="C88" s="5"/>
      <c r="D88" s="29"/>
      <c r="E88" s="12"/>
      <c r="F88" s="15"/>
      <c r="G88" s="15"/>
      <c r="H88" s="5"/>
    </row>
    <row r="89" spans="1:8" x14ac:dyDescent="0.45">
      <c r="A89" s="9">
        <f t="shared" si="1"/>
        <v>85</v>
      </c>
      <c r="B89" s="9"/>
      <c r="C89" s="5"/>
      <c r="D89" s="29"/>
      <c r="E89" s="12"/>
      <c r="F89" s="15"/>
      <c r="G89" s="15"/>
      <c r="H89" s="5"/>
    </row>
    <row r="90" spans="1:8" x14ac:dyDescent="0.45">
      <c r="A90" s="9">
        <f t="shared" si="1"/>
        <v>86</v>
      </c>
      <c r="B90" s="9"/>
      <c r="C90" s="5"/>
      <c r="D90" s="29"/>
      <c r="E90" s="12"/>
      <c r="F90" s="15"/>
      <c r="G90" s="15"/>
      <c r="H90" s="5"/>
    </row>
    <row r="91" spans="1:8" x14ac:dyDescent="0.45">
      <c r="A91" s="9">
        <f t="shared" si="1"/>
        <v>87</v>
      </c>
      <c r="B91" s="9"/>
      <c r="C91" s="5"/>
      <c r="D91" s="29"/>
      <c r="E91" s="12"/>
      <c r="F91" s="15"/>
      <c r="G91" s="15"/>
      <c r="H91" s="5"/>
    </row>
    <row r="92" spans="1:8" x14ac:dyDescent="0.45">
      <c r="A92" s="9">
        <f t="shared" si="1"/>
        <v>88</v>
      </c>
      <c r="B92" s="9"/>
      <c r="C92" s="5"/>
      <c r="D92" s="29"/>
      <c r="E92" s="12"/>
      <c r="F92" s="15"/>
      <c r="G92" s="15"/>
      <c r="H92" s="5"/>
    </row>
    <row r="93" spans="1:8" x14ac:dyDescent="0.45">
      <c r="A93" s="9">
        <f t="shared" si="1"/>
        <v>89</v>
      </c>
      <c r="B93" s="9"/>
      <c r="C93" s="5"/>
      <c r="D93" s="29"/>
      <c r="E93" s="12"/>
      <c r="F93" s="15"/>
      <c r="G93" s="15"/>
      <c r="H93" s="5"/>
    </row>
    <row r="94" spans="1:8" x14ac:dyDescent="0.45">
      <c r="A94" s="9">
        <f t="shared" si="1"/>
        <v>90</v>
      </c>
      <c r="B94" s="9"/>
      <c r="C94" s="5"/>
      <c r="D94" s="29"/>
      <c r="E94" s="12"/>
      <c r="F94" s="15"/>
      <c r="G94" s="15"/>
      <c r="H94" s="5"/>
    </row>
    <row r="95" spans="1:8" x14ac:dyDescent="0.45">
      <c r="A95" s="9">
        <f t="shared" si="1"/>
        <v>91</v>
      </c>
      <c r="B95" s="9"/>
      <c r="C95" s="5"/>
      <c r="D95" s="29"/>
      <c r="E95" s="12"/>
      <c r="F95" s="15"/>
      <c r="G95" s="15"/>
      <c r="H95" s="5"/>
    </row>
    <row r="96" spans="1:8" x14ac:dyDescent="0.45">
      <c r="A96" s="9">
        <f t="shared" si="1"/>
        <v>92</v>
      </c>
      <c r="B96" s="9"/>
      <c r="C96" s="5"/>
      <c r="D96" s="29"/>
      <c r="E96" s="12"/>
      <c r="F96" s="15"/>
      <c r="G96" s="15"/>
      <c r="H96" s="5"/>
    </row>
    <row r="97" spans="1:8" x14ac:dyDescent="0.45">
      <c r="A97" s="9">
        <f t="shared" si="1"/>
        <v>93</v>
      </c>
      <c r="B97" s="9"/>
      <c r="C97" s="5"/>
      <c r="D97" s="29"/>
      <c r="E97" s="12"/>
      <c r="F97" s="15"/>
      <c r="G97" s="15"/>
      <c r="H97" s="5"/>
    </row>
    <row r="98" spans="1:8" x14ac:dyDescent="0.45">
      <c r="A98" s="9">
        <f t="shared" si="1"/>
        <v>94</v>
      </c>
      <c r="B98" s="9"/>
      <c r="C98" s="5"/>
      <c r="D98" s="29"/>
      <c r="E98" s="12"/>
      <c r="F98" s="15"/>
      <c r="G98" s="15"/>
      <c r="H98" s="5"/>
    </row>
    <row r="99" spans="1:8" x14ac:dyDescent="0.45">
      <c r="A99" s="9">
        <f t="shared" si="1"/>
        <v>95</v>
      </c>
      <c r="B99" s="9"/>
      <c r="C99" s="5"/>
      <c r="D99" s="29"/>
      <c r="E99" s="12"/>
      <c r="F99" s="15"/>
      <c r="G99" s="15"/>
      <c r="H99" s="5"/>
    </row>
    <row r="100" spans="1:8" x14ac:dyDescent="0.45">
      <c r="A100" s="9">
        <f t="shared" si="1"/>
        <v>96</v>
      </c>
      <c r="B100" s="9"/>
      <c r="C100" s="5"/>
      <c r="D100" s="29"/>
      <c r="E100" s="12"/>
      <c r="F100" s="15"/>
      <c r="G100" s="15"/>
      <c r="H100" s="5"/>
    </row>
    <row r="101" spans="1:8" x14ac:dyDescent="0.45">
      <c r="A101" s="9">
        <f t="shared" si="1"/>
        <v>97</v>
      </c>
      <c r="B101" s="9"/>
      <c r="C101" s="5"/>
      <c r="D101" s="29"/>
      <c r="E101" s="12"/>
      <c r="F101" s="15"/>
      <c r="G101" s="15"/>
      <c r="H101" s="5"/>
    </row>
    <row r="102" spans="1:8" x14ac:dyDescent="0.45">
      <c r="A102" s="9">
        <f t="shared" si="1"/>
        <v>98</v>
      </c>
      <c r="B102" s="9"/>
      <c r="C102" s="5"/>
      <c r="D102" s="29"/>
      <c r="E102" s="12"/>
      <c r="F102" s="15"/>
      <c r="G102" s="15"/>
      <c r="H102" s="5"/>
    </row>
    <row r="103" spans="1:8" x14ac:dyDescent="0.45">
      <c r="A103" s="9">
        <f t="shared" si="1"/>
        <v>99</v>
      </c>
      <c r="B103" s="9"/>
      <c r="C103" s="5"/>
      <c r="D103" s="29"/>
      <c r="E103" s="12"/>
      <c r="F103" s="15"/>
      <c r="G103" s="15"/>
      <c r="H103" s="5"/>
    </row>
    <row r="104" spans="1:8" x14ac:dyDescent="0.45">
      <c r="A104" s="9">
        <f t="shared" si="1"/>
        <v>100</v>
      </c>
      <c r="B104" s="9"/>
      <c r="C104" s="5"/>
      <c r="D104" s="29"/>
      <c r="E104" s="12"/>
      <c r="F104" s="15"/>
      <c r="G104" s="15"/>
      <c r="H104" s="5"/>
    </row>
    <row r="105" spans="1:8" x14ac:dyDescent="0.45">
      <c r="A105" s="44"/>
      <c r="B105" s="44"/>
      <c r="C105" s="45"/>
      <c r="D105" s="46"/>
      <c r="E105" s="47" t="s">
        <v>119</v>
      </c>
      <c r="F105" s="15">
        <f>SUM(F55:F104)</f>
        <v>0</v>
      </c>
      <c r="G105" s="15">
        <f>SUM(G55:G104)</f>
        <v>0</v>
      </c>
      <c r="H105" s="45"/>
    </row>
    <row r="106" spans="1:8" x14ac:dyDescent="0.45">
      <c r="A106" s="44"/>
      <c r="B106" s="44"/>
      <c r="C106" s="45"/>
      <c r="D106" s="46"/>
      <c r="E106" s="47" t="s">
        <v>120</v>
      </c>
      <c r="F106" s="15">
        <f>F54</f>
        <v>0</v>
      </c>
      <c r="G106" s="15">
        <f>G54</f>
        <v>0</v>
      </c>
      <c r="H106" s="45"/>
    </row>
    <row r="107" spans="1:8" x14ac:dyDescent="0.45">
      <c r="A107" s="44"/>
      <c r="B107" s="44"/>
      <c r="C107" s="45"/>
      <c r="D107" s="46"/>
      <c r="E107" s="47" t="s">
        <v>121</v>
      </c>
      <c r="F107" s="15">
        <f>F106+F105</f>
        <v>0</v>
      </c>
      <c r="G107" s="15">
        <f>G106+G105</f>
        <v>0</v>
      </c>
      <c r="H107" s="45"/>
    </row>
    <row r="108" spans="1:8" x14ac:dyDescent="0.45">
      <c r="A108" s="9">
        <f>A104+1</f>
        <v>101</v>
      </c>
      <c r="B108" s="9"/>
      <c r="C108" s="5"/>
      <c r="D108" s="29"/>
      <c r="E108" s="12"/>
      <c r="F108" s="15"/>
      <c r="G108" s="15"/>
      <c r="H108" s="5"/>
    </row>
    <row r="109" spans="1:8" x14ac:dyDescent="0.45">
      <c r="A109" s="9">
        <f t="shared" si="1"/>
        <v>102</v>
      </c>
      <c r="B109" s="9"/>
      <c r="C109" s="5"/>
      <c r="D109" s="29"/>
      <c r="E109" s="12"/>
      <c r="F109" s="15"/>
      <c r="G109" s="15"/>
      <c r="H109" s="5"/>
    </row>
    <row r="110" spans="1:8" x14ac:dyDescent="0.45">
      <c r="A110" s="9">
        <f t="shared" si="1"/>
        <v>103</v>
      </c>
      <c r="B110" s="9"/>
      <c r="C110" s="5"/>
      <c r="D110" s="29"/>
      <c r="E110" s="12"/>
      <c r="F110" s="15"/>
      <c r="G110" s="15"/>
      <c r="H110" s="5"/>
    </row>
    <row r="111" spans="1:8" x14ac:dyDescent="0.45">
      <c r="A111" s="9">
        <f>A110+1</f>
        <v>104</v>
      </c>
      <c r="B111" s="9"/>
      <c r="C111" s="5"/>
      <c r="D111" s="29"/>
      <c r="E111" s="12"/>
      <c r="F111" s="15"/>
      <c r="G111" s="15"/>
      <c r="H111" s="5"/>
    </row>
    <row r="112" spans="1:8" x14ac:dyDescent="0.45">
      <c r="A112" s="9">
        <f t="shared" si="1"/>
        <v>105</v>
      </c>
      <c r="B112" s="9"/>
      <c r="C112" s="5"/>
      <c r="D112" s="29"/>
      <c r="E112" s="12"/>
      <c r="F112" s="15"/>
      <c r="G112" s="15"/>
      <c r="H112" s="5"/>
    </row>
    <row r="113" spans="1:8" x14ac:dyDescent="0.45">
      <c r="A113" s="9">
        <f t="shared" si="1"/>
        <v>106</v>
      </c>
      <c r="B113" s="9"/>
      <c r="C113" s="5"/>
      <c r="D113" s="29"/>
      <c r="E113" s="12"/>
      <c r="F113" s="15"/>
      <c r="G113" s="15"/>
      <c r="H113" s="5"/>
    </row>
    <row r="114" spans="1:8" x14ac:dyDescent="0.45">
      <c r="A114" s="9">
        <f t="shared" si="1"/>
        <v>107</v>
      </c>
      <c r="B114" s="9"/>
      <c r="C114" s="5"/>
      <c r="D114" s="29"/>
      <c r="E114" s="12"/>
      <c r="F114" s="15"/>
      <c r="G114" s="15"/>
      <c r="H114" s="5"/>
    </row>
    <row r="115" spans="1:8" x14ac:dyDescent="0.45">
      <c r="A115" s="9">
        <f t="shared" si="1"/>
        <v>108</v>
      </c>
      <c r="B115" s="9"/>
      <c r="C115" s="5"/>
      <c r="D115" s="29"/>
      <c r="E115" s="12"/>
      <c r="F115" s="15"/>
      <c r="G115" s="15"/>
      <c r="H115" s="5"/>
    </row>
    <row r="116" spans="1:8" x14ac:dyDescent="0.45">
      <c r="A116" s="9">
        <f t="shared" si="1"/>
        <v>109</v>
      </c>
      <c r="B116" s="9"/>
      <c r="C116" s="5"/>
      <c r="D116" s="29"/>
      <c r="E116" s="12"/>
      <c r="F116" s="15"/>
      <c r="G116" s="15"/>
      <c r="H116" s="5"/>
    </row>
    <row r="117" spans="1:8" x14ac:dyDescent="0.45">
      <c r="A117" s="9">
        <f t="shared" si="1"/>
        <v>110</v>
      </c>
      <c r="B117" s="9"/>
      <c r="C117" s="5"/>
      <c r="D117" s="29"/>
      <c r="E117" s="12"/>
      <c r="F117" s="15"/>
      <c r="G117" s="15"/>
      <c r="H117" s="5"/>
    </row>
    <row r="118" spans="1:8" x14ac:dyDescent="0.45">
      <c r="A118" s="9">
        <f t="shared" si="1"/>
        <v>111</v>
      </c>
      <c r="B118" s="9"/>
      <c r="C118" s="5"/>
      <c r="D118" s="29"/>
      <c r="E118" s="12"/>
      <c r="F118" s="15"/>
      <c r="G118" s="15"/>
      <c r="H118" s="5"/>
    </row>
    <row r="119" spans="1:8" x14ac:dyDescent="0.45">
      <c r="A119" s="9">
        <f t="shared" si="1"/>
        <v>112</v>
      </c>
      <c r="B119" s="9"/>
      <c r="C119" s="5"/>
      <c r="D119" s="29"/>
      <c r="E119" s="12"/>
      <c r="F119" s="15"/>
      <c r="G119" s="15"/>
      <c r="H119" s="5"/>
    </row>
    <row r="120" spans="1:8" x14ac:dyDescent="0.45">
      <c r="A120" s="9">
        <f t="shared" si="1"/>
        <v>113</v>
      </c>
      <c r="B120" s="9"/>
      <c r="C120" s="5"/>
      <c r="D120" s="29"/>
      <c r="E120" s="12"/>
      <c r="F120" s="15"/>
      <c r="G120" s="15"/>
      <c r="H120" s="5"/>
    </row>
    <row r="121" spans="1:8" x14ac:dyDescent="0.45">
      <c r="A121" s="9">
        <f t="shared" si="1"/>
        <v>114</v>
      </c>
      <c r="B121" s="9"/>
      <c r="C121" s="5"/>
      <c r="D121" s="29"/>
      <c r="E121" s="12"/>
      <c r="F121" s="15"/>
      <c r="G121" s="15"/>
      <c r="H121" s="5"/>
    </row>
    <row r="122" spans="1:8" x14ac:dyDescent="0.45">
      <c r="A122" s="9">
        <f t="shared" si="1"/>
        <v>115</v>
      </c>
      <c r="B122" s="9"/>
      <c r="C122" s="5"/>
      <c r="D122" s="29"/>
      <c r="E122" s="12"/>
      <c r="F122" s="15"/>
      <c r="G122" s="15"/>
      <c r="H122" s="5"/>
    </row>
    <row r="123" spans="1:8" x14ac:dyDescent="0.45">
      <c r="A123" s="9">
        <f t="shared" si="1"/>
        <v>116</v>
      </c>
      <c r="B123" s="9"/>
      <c r="C123" s="5"/>
      <c r="D123" s="29"/>
      <c r="E123" s="12"/>
      <c r="F123" s="15"/>
      <c r="G123" s="15"/>
      <c r="H123" s="5"/>
    </row>
    <row r="124" spans="1:8" x14ac:dyDescent="0.45">
      <c r="A124" s="9">
        <f t="shared" si="1"/>
        <v>117</v>
      </c>
      <c r="B124" s="9"/>
      <c r="C124" s="5"/>
      <c r="D124" s="29"/>
      <c r="E124" s="12"/>
      <c r="F124" s="15"/>
      <c r="G124" s="15"/>
      <c r="H124" s="5"/>
    </row>
    <row r="125" spans="1:8" x14ac:dyDescent="0.45">
      <c r="A125" s="9">
        <f t="shared" si="1"/>
        <v>118</v>
      </c>
      <c r="B125" s="9"/>
      <c r="C125" s="5"/>
      <c r="D125" s="29"/>
      <c r="E125" s="12"/>
      <c r="F125" s="15"/>
      <c r="G125" s="15"/>
      <c r="H125" s="5"/>
    </row>
    <row r="126" spans="1:8" x14ac:dyDescent="0.45">
      <c r="A126" s="9">
        <f t="shared" si="1"/>
        <v>119</v>
      </c>
      <c r="B126" s="9"/>
      <c r="C126" s="5"/>
      <c r="D126" s="29"/>
      <c r="E126" s="12"/>
      <c r="F126" s="15"/>
      <c r="G126" s="15"/>
      <c r="H126" s="5"/>
    </row>
    <row r="127" spans="1:8" x14ac:dyDescent="0.45">
      <c r="A127" s="9">
        <f t="shared" si="1"/>
        <v>120</v>
      </c>
      <c r="B127" s="9"/>
      <c r="C127" s="5"/>
      <c r="D127" s="29"/>
      <c r="E127" s="12"/>
      <c r="F127" s="15"/>
      <c r="G127" s="15"/>
      <c r="H127" s="5"/>
    </row>
    <row r="128" spans="1:8" x14ac:dyDescent="0.45">
      <c r="A128" s="9">
        <f t="shared" si="1"/>
        <v>121</v>
      </c>
      <c r="B128" s="9"/>
      <c r="C128" s="5"/>
      <c r="D128" s="29"/>
      <c r="E128" s="12"/>
      <c r="F128" s="15"/>
      <c r="G128" s="15"/>
      <c r="H128" s="5"/>
    </row>
    <row r="129" spans="1:8" x14ac:dyDescent="0.45">
      <c r="A129" s="9">
        <f t="shared" si="1"/>
        <v>122</v>
      </c>
      <c r="B129" s="9"/>
      <c r="C129" s="5"/>
      <c r="D129" s="29"/>
      <c r="E129" s="12"/>
      <c r="F129" s="15"/>
      <c r="G129" s="15"/>
      <c r="H129" s="5"/>
    </row>
    <row r="130" spans="1:8" x14ac:dyDescent="0.45">
      <c r="A130" s="9">
        <f t="shared" si="1"/>
        <v>123</v>
      </c>
      <c r="B130" s="9"/>
      <c r="C130" s="5"/>
      <c r="D130" s="29"/>
      <c r="E130" s="12"/>
      <c r="F130" s="15"/>
      <c r="G130" s="15"/>
      <c r="H130" s="5"/>
    </row>
    <row r="131" spans="1:8" x14ac:dyDescent="0.45">
      <c r="A131" s="9">
        <f t="shared" si="1"/>
        <v>124</v>
      </c>
      <c r="B131" s="9"/>
      <c r="C131" s="5"/>
      <c r="D131" s="29"/>
      <c r="E131" s="12"/>
      <c r="F131" s="15"/>
      <c r="G131" s="15"/>
      <c r="H131" s="5"/>
    </row>
    <row r="132" spans="1:8" x14ac:dyDescent="0.45">
      <c r="A132" s="9">
        <f t="shared" si="1"/>
        <v>125</v>
      </c>
      <c r="B132" s="9"/>
      <c r="C132" s="5"/>
      <c r="D132" s="29"/>
      <c r="E132" s="12"/>
      <c r="F132" s="15"/>
      <c r="G132" s="15"/>
      <c r="H132" s="5"/>
    </row>
    <row r="133" spans="1:8" x14ac:dyDescent="0.45">
      <c r="A133" s="9">
        <f t="shared" si="1"/>
        <v>126</v>
      </c>
      <c r="B133" s="9"/>
      <c r="C133" s="5"/>
      <c r="D133" s="29"/>
      <c r="E133" s="12"/>
      <c r="F133" s="15"/>
      <c r="G133" s="15"/>
      <c r="H133" s="5"/>
    </row>
    <row r="134" spans="1:8" x14ac:dyDescent="0.45">
      <c r="A134" s="9">
        <f t="shared" si="1"/>
        <v>127</v>
      </c>
      <c r="B134" s="9"/>
      <c r="C134" s="5"/>
      <c r="D134" s="29"/>
      <c r="E134" s="12"/>
      <c r="F134" s="15"/>
      <c r="G134" s="15"/>
      <c r="H134" s="5"/>
    </row>
    <row r="135" spans="1:8" x14ac:dyDescent="0.45">
      <c r="A135" s="9">
        <f t="shared" si="1"/>
        <v>128</v>
      </c>
      <c r="B135" s="9"/>
      <c r="C135" s="5"/>
      <c r="D135" s="29"/>
      <c r="E135" s="12"/>
      <c r="F135" s="15"/>
      <c r="G135" s="15"/>
      <c r="H135" s="5"/>
    </row>
    <row r="136" spans="1:8" x14ac:dyDescent="0.45">
      <c r="A136" s="9">
        <f t="shared" si="1"/>
        <v>129</v>
      </c>
      <c r="B136" s="9"/>
      <c r="C136" s="5"/>
      <c r="D136" s="29"/>
      <c r="E136" s="12"/>
      <c r="F136" s="15"/>
      <c r="G136" s="15"/>
      <c r="H136" s="5"/>
    </row>
    <row r="137" spans="1:8" x14ac:dyDescent="0.45">
      <c r="A137" s="9">
        <f t="shared" si="1"/>
        <v>130</v>
      </c>
      <c r="B137" s="9"/>
      <c r="C137" s="5"/>
      <c r="D137" s="29"/>
      <c r="E137" s="12"/>
      <c r="F137" s="15"/>
      <c r="G137" s="15"/>
      <c r="H137" s="5"/>
    </row>
    <row r="138" spans="1:8" x14ac:dyDescent="0.45">
      <c r="A138" s="9">
        <f t="shared" ref="A138:A204" si="2">A137+1</f>
        <v>131</v>
      </c>
      <c r="B138" s="9"/>
      <c r="C138" s="5"/>
      <c r="D138" s="29"/>
      <c r="E138" s="12"/>
      <c r="F138" s="15"/>
      <c r="G138" s="15"/>
      <c r="H138" s="5"/>
    </row>
    <row r="139" spans="1:8" x14ac:dyDescent="0.45">
      <c r="A139" s="9">
        <f t="shared" si="2"/>
        <v>132</v>
      </c>
      <c r="B139" s="9"/>
      <c r="C139" s="5"/>
      <c r="D139" s="29"/>
      <c r="E139" s="12"/>
      <c r="F139" s="15"/>
      <c r="G139" s="15"/>
      <c r="H139" s="5"/>
    </row>
    <row r="140" spans="1:8" x14ac:dyDescent="0.45">
      <c r="A140" s="9">
        <f t="shared" si="2"/>
        <v>133</v>
      </c>
      <c r="B140" s="9"/>
      <c r="C140" s="5"/>
      <c r="D140" s="29"/>
      <c r="E140" s="12"/>
      <c r="F140" s="15"/>
      <c r="G140" s="15"/>
      <c r="H140" s="5"/>
    </row>
    <row r="141" spans="1:8" x14ac:dyDescent="0.45">
      <c r="A141" s="9">
        <f t="shared" si="2"/>
        <v>134</v>
      </c>
      <c r="B141" s="9"/>
      <c r="C141" s="5"/>
      <c r="D141" s="29"/>
      <c r="E141" s="12"/>
      <c r="F141" s="15"/>
      <c r="G141" s="15"/>
      <c r="H141" s="5"/>
    </row>
    <row r="142" spans="1:8" x14ac:dyDescent="0.45">
      <c r="A142" s="9">
        <f t="shared" si="2"/>
        <v>135</v>
      </c>
      <c r="B142" s="9"/>
      <c r="C142" s="5"/>
      <c r="D142" s="29"/>
      <c r="E142" s="12"/>
      <c r="F142" s="15"/>
      <c r="G142" s="15"/>
      <c r="H142" s="5"/>
    </row>
    <row r="143" spans="1:8" x14ac:dyDescent="0.45">
      <c r="A143" s="9">
        <f t="shared" si="2"/>
        <v>136</v>
      </c>
      <c r="B143" s="9"/>
      <c r="C143" s="5"/>
      <c r="D143" s="29"/>
      <c r="E143" s="12"/>
      <c r="F143" s="15"/>
      <c r="G143" s="15"/>
      <c r="H143" s="5"/>
    </row>
    <row r="144" spans="1:8" x14ac:dyDescent="0.45">
      <c r="A144" s="9">
        <f t="shared" si="2"/>
        <v>137</v>
      </c>
      <c r="B144" s="9"/>
      <c r="C144" s="5"/>
      <c r="D144" s="29"/>
      <c r="E144" s="12"/>
      <c r="F144" s="15"/>
      <c r="G144" s="15"/>
      <c r="H144" s="5"/>
    </row>
    <row r="145" spans="1:8" x14ac:dyDescent="0.45">
      <c r="A145" s="9">
        <f t="shared" si="2"/>
        <v>138</v>
      </c>
      <c r="B145" s="9"/>
      <c r="C145" s="5"/>
      <c r="D145" s="29"/>
      <c r="E145" s="12"/>
      <c r="F145" s="15"/>
      <c r="G145" s="15"/>
      <c r="H145" s="5"/>
    </row>
    <row r="146" spans="1:8" x14ac:dyDescent="0.45">
      <c r="A146" s="9">
        <f t="shared" si="2"/>
        <v>139</v>
      </c>
      <c r="B146" s="9"/>
      <c r="C146" s="5"/>
      <c r="D146" s="29"/>
      <c r="E146" s="12"/>
      <c r="F146" s="15"/>
      <c r="G146" s="15"/>
      <c r="H146" s="5"/>
    </row>
    <row r="147" spans="1:8" x14ac:dyDescent="0.45">
      <c r="A147" s="9">
        <f t="shared" si="2"/>
        <v>140</v>
      </c>
      <c r="B147" s="9"/>
      <c r="C147" s="5"/>
      <c r="D147" s="29"/>
      <c r="E147" s="12"/>
      <c r="F147" s="15"/>
      <c r="G147" s="15"/>
      <c r="H147" s="5"/>
    </row>
    <row r="148" spans="1:8" x14ac:dyDescent="0.45">
      <c r="A148" s="9">
        <f t="shared" si="2"/>
        <v>141</v>
      </c>
      <c r="B148" s="9"/>
      <c r="C148" s="5"/>
      <c r="D148" s="29"/>
      <c r="E148" s="12"/>
      <c r="F148" s="15"/>
      <c r="G148" s="15"/>
      <c r="H148" s="5"/>
    </row>
    <row r="149" spans="1:8" x14ac:dyDescent="0.45">
      <c r="A149" s="9">
        <f t="shared" si="2"/>
        <v>142</v>
      </c>
      <c r="B149" s="9"/>
      <c r="C149" s="5"/>
      <c r="D149" s="29"/>
      <c r="E149" s="12"/>
      <c r="F149" s="15"/>
      <c r="G149" s="15"/>
      <c r="H149" s="5"/>
    </row>
    <row r="150" spans="1:8" x14ac:dyDescent="0.45">
      <c r="A150" s="9">
        <f t="shared" si="2"/>
        <v>143</v>
      </c>
      <c r="B150" s="9"/>
      <c r="C150" s="5"/>
      <c r="D150" s="29"/>
      <c r="E150" s="12"/>
      <c r="F150" s="15"/>
      <c r="G150" s="15"/>
      <c r="H150" s="5"/>
    </row>
    <row r="151" spans="1:8" x14ac:dyDescent="0.45">
      <c r="A151" s="9">
        <f t="shared" si="2"/>
        <v>144</v>
      </c>
      <c r="B151" s="9"/>
      <c r="C151" s="5"/>
      <c r="D151" s="29"/>
      <c r="E151" s="12"/>
      <c r="F151" s="15"/>
      <c r="G151" s="15"/>
      <c r="H151" s="5"/>
    </row>
    <row r="152" spans="1:8" x14ac:dyDescent="0.45">
      <c r="A152" s="9">
        <f t="shared" si="2"/>
        <v>145</v>
      </c>
      <c r="B152" s="9"/>
      <c r="C152" s="5"/>
      <c r="D152" s="29"/>
      <c r="E152" s="12"/>
      <c r="F152" s="15"/>
      <c r="G152" s="15"/>
      <c r="H152" s="5"/>
    </row>
    <row r="153" spans="1:8" x14ac:dyDescent="0.45">
      <c r="A153" s="9">
        <f t="shared" si="2"/>
        <v>146</v>
      </c>
      <c r="B153" s="9"/>
      <c r="C153" s="5"/>
      <c r="D153" s="29"/>
      <c r="E153" s="12"/>
      <c r="F153" s="15"/>
      <c r="G153" s="15"/>
      <c r="H153" s="5"/>
    </row>
    <row r="154" spans="1:8" x14ac:dyDescent="0.45">
      <c r="A154" s="9">
        <f t="shared" si="2"/>
        <v>147</v>
      </c>
      <c r="B154" s="9"/>
      <c r="C154" s="5"/>
      <c r="D154" s="29"/>
      <c r="E154" s="12"/>
      <c r="F154" s="15"/>
      <c r="G154" s="15"/>
      <c r="H154" s="5"/>
    </row>
    <row r="155" spans="1:8" x14ac:dyDescent="0.45">
      <c r="A155" s="9">
        <f t="shared" si="2"/>
        <v>148</v>
      </c>
      <c r="B155" s="9"/>
      <c r="C155" s="5"/>
      <c r="D155" s="29"/>
      <c r="E155" s="12"/>
      <c r="F155" s="15"/>
      <c r="G155" s="15"/>
      <c r="H155" s="5"/>
    </row>
    <row r="156" spans="1:8" x14ac:dyDescent="0.45">
      <c r="A156" s="9">
        <f t="shared" si="2"/>
        <v>149</v>
      </c>
      <c r="B156" s="9"/>
      <c r="C156" s="5"/>
      <c r="D156" s="29"/>
      <c r="E156" s="12"/>
      <c r="F156" s="15"/>
      <c r="G156" s="15"/>
      <c r="H156" s="5"/>
    </row>
    <row r="157" spans="1:8" x14ac:dyDescent="0.45">
      <c r="A157" s="9">
        <f t="shared" si="2"/>
        <v>150</v>
      </c>
      <c r="B157" s="9"/>
      <c r="C157" s="5"/>
      <c r="D157" s="29"/>
      <c r="E157" s="12"/>
      <c r="F157" s="15"/>
      <c r="G157" s="15"/>
      <c r="H157" s="5"/>
    </row>
    <row r="158" spans="1:8" x14ac:dyDescent="0.45">
      <c r="A158" s="44"/>
      <c r="B158" s="44"/>
      <c r="C158" s="45"/>
      <c r="D158" s="46"/>
      <c r="E158" s="47" t="s">
        <v>119</v>
      </c>
      <c r="F158" s="15">
        <f>SUM(F108:F157)</f>
        <v>0</v>
      </c>
      <c r="G158" s="15">
        <f>SUM(G108:G157)</f>
        <v>0</v>
      </c>
      <c r="H158" s="45"/>
    </row>
    <row r="159" spans="1:8" x14ac:dyDescent="0.45">
      <c r="A159" s="44"/>
      <c r="B159" s="44"/>
      <c r="C159" s="45"/>
      <c r="D159" s="46"/>
      <c r="E159" s="47" t="s">
        <v>120</v>
      </c>
      <c r="F159" s="15">
        <f>F107</f>
        <v>0</v>
      </c>
      <c r="G159" s="15">
        <f>G107</f>
        <v>0</v>
      </c>
      <c r="H159" s="45"/>
    </row>
    <row r="160" spans="1:8" x14ac:dyDescent="0.45">
      <c r="A160" s="44"/>
      <c r="B160" s="44"/>
      <c r="C160" s="45"/>
      <c r="D160" s="46"/>
      <c r="E160" s="47" t="s">
        <v>121</v>
      </c>
      <c r="F160" s="15">
        <f>F159+F158</f>
        <v>0</v>
      </c>
      <c r="G160" s="15">
        <f>G159+G158</f>
        <v>0</v>
      </c>
      <c r="H160" s="45"/>
    </row>
    <row r="161" spans="1:8" x14ac:dyDescent="0.45">
      <c r="A161" s="9">
        <f>A157+1</f>
        <v>151</v>
      </c>
      <c r="B161" s="9"/>
      <c r="C161" s="5"/>
      <c r="D161" s="29"/>
      <c r="E161" s="12"/>
      <c r="F161" s="15"/>
      <c r="G161" s="15"/>
      <c r="H161" s="5"/>
    </row>
    <row r="162" spans="1:8" x14ac:dyDescent="0.45">
      <c r="A162" s="9">
        <f t="shared" si="2"/>
        <v>152</v>
      </c>
      <c r="B162" s="9"/>
      <c r="C162" s="5"/>
      <c r="D162" s="29"/>
      <c r="E162" s="12"/>
      <c r="F162" s="15"/>
      <c r="G162" s="15"/>
      <c r="H162" s="5"/>
    </row>
    <row r="163" spans="1:8" x14ac:dyDescent="0.45">
      <c r="A163" s="9">
        <f t="shared" si="2"/>
        <v>153</v>
      </c>
      <c r="B163" s="9"/>
      <c r="C163" s="5"/>
      <c r="D163" s="29"/>
      <c r="E163" s="12"/>
      <c r="F163" s="15"/>
      <c r="G163" s="15"/>
      <c r="H163" s="5"/>
    </row>
    <row r="164" spans="1:8" x14ac:dyDescent="0.45">
      <c r="A164" s="9">
        <f t="shared" si="2"/>
        <v>154</v>
      </c>
      <c r="B164" s="9"/>
      <c r="C164" s="5"/>
      <c r="D164" s="29"/>
      <c r="E164" s="12"/>
      <c r="F164" s="15"/>
      <c r="G164" s="15"/>
      <c r="H164" s="5"/>
    </row>
    <row r="165" spans="1:8" x14ac:dyDescent="0.45">
      <c r="A165" s="9">
        <f t="shared" si="2"/>
        <v>155</v>
      </c>
      <c r="B165" s="9"/>
      <c r="C165" s="5"/>
      <c r="D165" s="29"/>
      <c r="E165" s="12"/>
      <c r="F165" s="15"/>
      <c r="G165" s="15"/>
      <c r="H165" s="5"/>
    </row>
    <row r="166" spans="1:8" x14ac:dyDescent="0.45">
      <c r="A166" s="9">
        <f t="shared" si="2"/>
        <v>156</v>
      </c>
      <c r="B166" s="9"/>
      <c r="C166" s="5"/>
      <c r="D166" s="29"/>
      <c r="E166" s="12"/>
      <c r="F166" s="15"/>
      <c r="G166" s="15"/>
      <c r="H166" s="5"/>
    </row>
    <row r="167" spans="1:8" x14ac:dyDescent="0.45">
      <c r="A167" s="9">
        <f t="shared" si="2"/>
        <v>157</v>
      </c>
      <c r="B167" s="9"/>
      <c r="C167" s="5"/>
      <c r="D167" s="29"/>
      <c r="E167" s="12"/>
      <c r="F167" s="15"/>
      <c r="G167" s="15"/>
      <c r="H167" s="5"/>
    </row>
    <row r="168" spans="1:8" x14ac:dyDescent="0.45">
      <c r="A168" s="9">
        <f t="shared" si="2"/>
        <v>158</v>
      </c>
      <c r="B168" s="9"/>
      <c r="C168" s="5"/>
      <c r="D168" s="29"/>
      <c r="E168" s="12"/>
      <c r="F168" s="15"/>
      <c r="G168" s="15"/>
      <c r="H168" s="5"/>
    </row>
    <row r="169" spans="1:8" x14ac:dyDescent="0.45">
      <c r="A169" s="9">
        <f t="shared" si="2"/>
        <v>159</v>
      </c>
      <c r="B169" s="9"/>
      <c r="C169" s="5"/>
      <c r="D169" s="29"/>
      <c r="E169" s="12"/>
      <c r="F169" s="15"/>
      <c r="G169" s="15"/>
      <c r="H169" s="5"/>
    </row>
    <row r="170" spans="1:8" x14ac:dyDescent="0.45">
      <c r="A170" s="9">
        <f t="shared" si="2"/>
        <v>160</v>
      </c>
      <c r="B170" s="9"/>
      <c r="C170" s="5"/>
      <c r="D170" s="29"/>
      <c r="E170" s="12"/>
      <c r="F170" s="15"/>
      <c r="G170" s="15"/>
      <c r="H170" s="5"/>
    </row>
    <row r="171" spans="1:8" x14ac:dyDescent="0.45">
      <c r="A171" s="9">
        <f t="shared" si="2"/>
        <v>161</v>
      </c>
      <c r="B171" s="9"/>
      <c r="C171" s="5"/>
      <c r="D171" s="29"/>
      <c r="E171" s="12"/>
      <c r="F171" s="15"/>
      <c r="G171" s="15"/>
      <c r="H171" s="5"/>
    </row>
    <row r="172" spans="1:8" x14ac:dyDescent="0.45">
      <c r="A172" s="9">
        <f t="shared" si="2"/>
        <v>162</v>
      </c>
      <c r="B172" s="9"/>
      <c r="C172" s="5"/>
      <c r="D172" s="29"/>
      <c r="E172" s="12"/>
      <c r="F172" s="15"/>
      <c r="G172" s="15"/>
      <c r="H172" s="5"/>
    </row>
    <row r="173" spans="1:8" x14ac:dyDescent="0.45">
      <c r="A173" s="9">
        <f t="shared" si="2"/>
        <v>163</v>
      </c>
      <c r="B173" s="9"/>
      <c r="C173" s="5"/>
      <c r="D173" s="29"/>
      <c r="E173" s="12"/>
      <c r="F173" s="15"/>
      <c r="G173" s="15"/>
      <c r="H173" s="5"/>
    </row>
    <row r="174" spans="1:8" x14ac:dyDescent="0.45">
      <c r="A174" s="9">
        <f t="shared" si="2"/>
        <v>164</v>
      </c>
      <c r="B174" s="9"/>
      <c r="C174" s="5"/>
      <c r="D174" s="29"/>
      <c r="E174" s="12"/>
      <c r="F174" s="15"/>
      <c r="G174" s="15"/>
      <c r="H174" s="5"/>
    </row>
    <row r="175" spans="1:8" x14ac:dyDescent="0.45">
      <c r="A175" s="9">
        <f t="shared" si="2"/>
        <v>165</v>
      </c>
      <c r="B175" s="9"/>
      <c r="C175" s="5"/>
      <c r="D175" s="29"/>
      <c r="E175" s="12"/>
      <c r="F175" s="15"/>
      <c r="G175" s="15"/>
      <c r="H175" s="5"/>
    </row>
    <row r="176" spans="1:8" x14ac:dyDescent="0.45">
      <c r="A176" s="9">
        <f t="shared" si="2"/>
        <v>166</v>
      </c>
      <c r="B176" s="9"/>
      <c r="C176" s="5"/>
      <c r="D176" s="29"/>
      <c r="E176" s="12"/>
      <c r="F176" s="15"/>
      <c r="G176" s="15"/>
      <c r="H176" s="5"/>
    </row>
    <row r="177" spans="1:8" x14ac:dyDescent="0.45">
      <c r="A177" s="9">
        <f t="shared" si="2"/>
        <v>167</v>
      </c>
      <c r="B177" s="9"/>
      <c r="C177" s="5"/>
      <c r="D177" s="29"/>
      <c r="E177" s="12"/>
      <c r="F177" s="15"/>
      <c r="G177" s="15"/>
      <c r="H177" s="5"/>
    </row>
    <row r="178" spans="1:8" x14ac:dyDescent="0.45">
      <c r="A178" s="9">
        <f t="shared" si="2"/>
        <v>168</v>
      </c>
      <c r="B178" s="9"/>
      <c r="C178" s="5"/>
      <c r="D178" s="29"/>
      <c r="E178" s="12"/>
      <c r="F178" s="15"/>
      <c r="G178" s="15"/>
      <c r="H178" s="5"/>
    </row>
    <row r="179" spans="1:8" x14ac:dyDescent="0.45">
      <c r="A179" s="9">
        <f t="shared" si="2"/>
        <v>169</v>
      </c>
      <c r="B179" s="9"/>
      <c r="C179" s="5"/>
      <c r="D179" s="29"/>
      <c r="E179" s="12"/>
      <c r="F179" s="15"/>
      <c r="G179" s="15"/>
      <c r="H179" s="5"/>
    </row>
    <row r="180" spans="1:8" x14ac:dyDescent="0.45">
      <c r="A180" s="9">
        <f t="shared" si="2"/>
        <v>170</v>
      </c>
      <c r="B180" s="9"/>
      <c r="C180" s="5"/>
      <c r="D180" s="29"/>
      <c r="E180" s="12"/>
      <c r="F180" s="15"/>
      <c r="G180" s="15"/>
      <c r="H180" s="5"/>
    </row>
    <row r="181" spans="1:8" x14ac:dyDescent="0.45">
      <c r="A181" s="9">
        <f t="shared" si="2"/>
        <v>171</v>
      </c>
      <c r="B181" s="9"/>
      <c r="C181" s="5"/>
      <c r="D181" s="29"/>
      <c r="E181" s="12"/>
      <c r="F181" s="15"/>
      <c r="G181" s="15"/>
      <c r="H181" s="5"/>
    </row>
    <row r="182" spans="1:8" x14ac:dyDescent="0.45">
      <c r="A182" s="9">
        <f t="shared" si="2"/>
        <v>172</v>
      </c>
      <c r="B182" s="9"/>
      <c r="C182" s="5"/>
      <c r="D182" s="29"/>
      <c r="E182" s="12"/>
      <c r="F182" s="15"/>
      <c r="G182" s="15"/>
      <c r="H182" s="5"/>
    </row>
    <row r="183" spans="1:8" x14ac:dyDescent="0.45">
      <c r="A183" s="9">
        <f t="shared" si="2"/>
        <v>173</v>
      </c>
      <c r="B183" s="9"/>
      <c r="C183" s="5"/>
      <c r="D183" s="29"/>
      <c r="E183" s="12"/>
      <c r="F183" s="15"/>
      <c r="G183" s="15"/>
      <c r="H183" s="5"/>
    </row>
    <row r="184" spans="1:8" x14ac:dyDescent="0.45">
      <c r="A184" s="9">
        <f t="shared" si="2"/>
        <v>174</v>
      </c>
      <c r="B184" s="9"/>
      <c r="C184" s="5"/>
      <c r="D184" s="29"/>
      <c r="E184" s="12"/>
      <c r="F184" s="15"/>
      <c r="G184" s="15"/>
      <c r="H184" s="5"/>
    </row>
    <row r="185" spans="1:8" x14ac:dyDescent="0.45">
      <c r="A185" s="9">
        <f t="shared" si="2"/>
        <v>175</v>
      </c>
      <c r="B185" s="9"/>
      <c r="C185" s="5"/>
      <c r="D185" s="29"/>
      <c r="E185" s="12"/>
      <c r="F185" s="15"/>
      <c r="G185" s="15"/>
      <c r="H185" s="5"/>
    </row>
    <row r="186" spans="1:8" x14ac:dyDescent="0.45">
      <c r="A186" s="9">
        <f t="shared" si="2"/>
        <v>176</v>
      </c>
      <c r="B186" s="9"/>
      <c r="C186" s="5"/>
      <c r="D186" s="29"/>
      <c r="E186" s="12"/>
      <c r="F186" s="15"/>
      <c r="G186" s="15"/>
      <c r="H186" s="5"/>
    </row>
    <row r="187" spans="1:8" x14ac:dyDescent="0.45">
      <c r="A187" s="9">
        <f t="shared" si="2"/>
        <v>177</v>
      </c>
      <c r="B187" s="9"/>
      <c r="C187" s="5"/>
      <c r="D187" s="29"/>
      <c r="E187" s="12"/>
      <c r="F187" s="15"/>
      <c r="G187" s="15"/>
      <c r="H187" s="5"/>
    </row>
    <row r="188" spans="1:8" x14ac:dyDescent="0.45">
      <c r="A188" s="9">
        <f t="shared" si="2"/>
        <v>178</v>
      </c>
      <c r="B188" s="9"/>
      <c r="C188" s="5"/>
      <c r="D188" s="29"/>
      <c r="E188" s="12"/>
      <c r="F188" s="15"/>
      <c r="G188" s="15"/>
      <c r="H188" s="5"/>
    </row>
    <row r="189" spans="1:8" x14ac:dyDescent="0.45">
      <c r="A189" s="9">
        <f t="shared" si="2"/>
        <v>179</v>
      </c>
      <c r="B189" s="9"/>
      <c r="C189" s="5"/>
      <c r="D189" s="29"/>
      <c r="E189" s="12"/>
      <c r="F189" s="15"/>
      <c r="G189" s="15"/>
      <c r="H189" s="5"/>
    </row>
    <row r="190" spans="1:8" x14ac:dyDescent="0.45">
      <c r="A190" s="9">
        <f t="shared" si="2"/>
        <v>180</v>
      </c>
      <c r="B190" s="9"/>
      <c r="C190" s="5"/>
      <c r="D190" s="29"/>
      <c r="E190" s="12"/>
      <c r="F190" s="15"/>
      <c r="G190" s="15"/>
      <c r="H190" s="5"/>
    </row>
    <row r="191" spans="1:8" x14ac:dyDescent="0.45">
      <c r="A191" s="9">
        <f t="shared" si="2"/>
        <v>181</v>
      </c>
      <c r="B191" s="9"/>
      <c r="C191" s="5"/>
      <c r="D191" s="29"/>
      <c r="E191" s="12"/>
      <c r="F191" s="15"/>
      <c r="G191" s="15"/>
      <c r="H191" s="5"/>
    </row>
    <row r="192" spans="1:8" x14ac:dyDescent="0.45">
      <c r="A192" s="9">
        <f t="shared" si="2"/>
        <v>182</v>
      </c>
      <c r="B192" s="9"/>
      <c r="C192" s="5"/>
      <c r="D192" s="29"/>
      <c r="E192" s="12"/>
      <c r="F192" s="15"/>
      <c r="G192" s="15"/>
      <c r="H192" s="5"/>
    </row>
    <row r="193" spans="1:8" x14ac:dyDescent="0.45">
      <c r="A193" s="9">
        <f t="shared" si="2"/>
        <v>183</v>
      </c>
      <c r="B193" s="9"/>
      <c r="C193" s="5"/>
      <c r="D193" s="29"/>
      <c r="E193" s="12"/>
      <c r="F193" s="15"/>
      <c r="G193" s="15"/>
      <c r="H193" s="5"/>
    </row>
    <row r="194" spans="1:8" x14ac:dyDescent="0.45">
      <c r="A194" s="9">
        <f t="shared" si="2"/>
        <v>184</v>
      </c>
      <c r="B194" s="9"/>
      <c r="C194" s="5"/>
      <c r="D194" s="29"/>
      <c r="E194" s="12"/>
      <c r="F194" s="15"/>
      <c r="G194" s="15"/>
      <c r="H194" s="5"/>
    </row>
    <row r="195" spans="1:8" x14ac:dyDescent="0.45">
      <c r="A195" s="9">
        <f t="shared" si="2"/>
        <v>185</v>
      </c>
      <c r="B195" s="9"/>
      <c r="C195" s="5"/>
      <c r="D195" s="29"/>
      <c r="E195" s="12"/>
      <c r="F195" s="15"/>
      <c r="G195" s="15"/>
      <c r="H195" s="5"/>
    </row>
    <row r="196" spans="1:8" x14ac:dyDescent="0.45">
      <c r="A196" s="9">
        <f t="shared" si="2"/>
        <v>186</v>
      </c>
      <c r="B196" s="9"/>
      <c r="C196" s="5"/>
      <c r="D196" s="29"/>
      <c r="E196" s="12"/>
      <c r="F196" s="15"/>
      <c r="G196" s="15"/>
      <c r="H196" s="5"/>
    </row>
    <row r="197" spans="1:8" x14ac:dyDescent="0.45">
      <c r="A197" s="9">
        <f t="shared" si="2"/>
        <v>187</v>
      </c>
      <c r="B197" s="9"/>
      <c r="C197" s="5"/>
      <c r="D197" s="29"/>
      <c r="E197" s="12"/>
      <c r="F197" s="15"/>
      <c r="G197" s="15"/>
      <c r="H197" s="5"/>
    </row>
    <row r="198" spans="1:8" x14ac:dyDescent="0.45">
      <c r="A198" s="9">
        <f t="shared" si="2"/>
        <v>188</v>
      </c>
      <c r="B198" s="9"/>
      <c r="C198" s="5"/>
      <c r="D198" s="29"/>
      <c r="E198" s="12"/>
      <c r="F198" s="15"/>
      <c r="G198" s="15"/>
      <c r="H198" s="5"/>
    </row>
    <row r="199" spans="1:8" x14ac:dyDescent="0.45">
      <c r="A199" s="9">
        <f t="shared" si="2"/>
        <v>189</v>
      </c>
      <c r="B199" s="9"/>
      <c r="C199" s="5"/>
      <c r="D199" s="29"/>
      <c r="E199" s="12"/>
      <c r="F199" s="15"/>
      <c r="G199" s="15"/>
      <c r="H199" s="5"/>
    </row>
    <row r="200" spans="1:8" x14ac:dyDescent="0.45">
      <c r="A200" s="9">
        <f t="shared" si="2"/>
        <v>190</v>
      </c>
      <c r="B200" s="9"/>
      <c r="C200" s="5"/>
      <c r="D200" s="29"/>
      <c r="E200" s="12"/>
      <c r="F200" s="15"/>
      <c r="G200" s="15"/>
      <c r="H200" s="5"/>
    </row>
    <row r="201" spans="1:8" x14ac:dyDescent="0.45">
      <c r="A201" s="9">
        <f t="shared" si="2"/>
        <v>191</v>
      </c>
      <c r="B201" s="9"/>
      <c r="C201" s="5"/>
      <c r="D201" s="29"/>
      <c r="E201" s="12"/>
      <c r="F201" s="15"/>
      <c r="G201" s="15"/>
      <c r="H201" s="5"/>
    </row>
    <row r="202" spans="1:8" x14ac:dyDescent="0.45">
      <c r="A202" s="9">
        <f t="shared" si="2"/>
        <v>192</v>
      </c>
      <c r="B202" s="9"/>
      <c r="C202" s="5"/>
      <c r="D202" s="29"/>
      <c r="E202" s="12"/>
      <c r="F202" s="15"/>
      <c r="G202" s="15"/>
      <c r="H202" s="5"/>
    </row>
    <row r="203" spans="1:8" x14ac:dyDescent="0.45">
      <c r="A203" s="9">
        <f t="shared" si="2"/>
        <v>193</v>
      </c>
      <c r="B203" s="9"/>
      <c r="C203" s="5"/>
      <c r="D203" s="29"/>
      <c r="E203" s="12"/>
      <c r="F203" s="15"/>
      <c r="G203" s="15"/>
      <c r="H203" s="5"/>
    </row>
    <row r="204" spans="1:8" x14ac:dyDescent="0.45">
      <c r="A204" s="9">
        <f t="shared" si="2"/>
        <v>194</v>
      </c>
      <c r="B204" s="9"/>
      <c r="C204" s="5"/>
      <c r="D204" s="29"/>
      <c r="E204" s="12"/>
      <c r="F204" s="15"/>
      <c r="G204" s="15"/>
      <c r="H204" s="5"/>
    </row>
    <row r="205" spans="1:8" x14ac:dyDescent="0.45">
      <c r="A205" s="9">
        <f t="shared" ref="A205:A210" si="3">A204+1</f>
        <v>195</v>
      </c>
      <c r="B205" s="9"/>
      <c r="C205" s="5"/>
      <c r="D205" s="29"/>
      <c r="E205" s="12"/>
      <c r="F205" s="15"/>
      <c r="G205" s="15"/>
      <c r="H205" s="5"/>
    </row>
    <row r="206" spans="1:8" x14ac:dyDescent="0.45">
      <c r="A206" s="9">
        <f t="shared" si="3"/>
        <v>196</v>
      </c>
      <c r="B206" s="9"/>
      <c r="C206" s="5"/>
      <c r="D206" s="29"/>
      <c r="E206" s="12"/>
      <c r="F206" s="15"/>
      <c r="G206" s="15"/>
      <c r="H206" s="5"/>
    </row>
    <row r="207" spans="1:8" x14ac:dyDescent="0.45">
      <c r="A207" s="9">
        <f t="shared" si="3"/>
        <v>197</v>
      </c>
      <c r="B207" s="9"/>
      <c r="C207" s="5"/>
      <c r="D207" s="29"/>
      <c r="E207" s="12"/>
      <c r="F207" s="15"/>
      <c r="G207" s="15"/>
      <c r="H207" s="5"/>
    </row>
    <row r="208" spans="1:8" x14ac:dyDescent="0.45">
      <c r="A208" s="9">
        <f t="shared" si="3"/>
        <v>198</v>
      </c>
      <c r="B208" s="9"/>
      <c r="C208" s="5"/>
      <c r="D208" s="29"/>
      <c r="E208" s="12"/>
      <c r="F208" s="15"/>
      <c r="G208" s="15"/>
      <c r="H208" s="5"/>
    </row>
    <row r="209" spans="1:8" x14ac:dyDescent="0.45">
      <c r="A209" s="9">
        <f t="shared" si="3"/>
        <v>199</v>
      </c>
      <c r="B209" s="9"/>
      <c r="C209" s="5"/>
      <c r="D209" s="29"/>
      <c r="E209" s="12"/>
      <c r="F209" s="15"/>
      <c r="G209" s="15"/>
      <c r="H209" s="5"/>
    </row>
    <row r="210" spans="1:8" x14ac:dyDescent="0.45">
      <c r="A210" s="9">
        <f t="shared" si="3"/>
        <v>200</v>
      </c>
      <c r="B210" s="9"/>
      <c r="C210" s="5"/>
      <c r="D210" s="29"/>
      <c r="E210" s="12"/>
      <c r="F210" s="15"/>
      <c r="G210" s="15"/>
      <c r="H210" s="5"/>
    </row>
    <row r="211" spans="1:8" x14ac:dyDescent="0.45">
      <c r="A211" s="44"/>
      <c r="B211" s="44"/>
      <c r="C211" s="45"/>
      <c r="D211" s="46"/>
      <c r="E211" s="47" t="s">
        <v>119</v>
      </c>
      <c r="F211" s="15">
        <f>SUM(F161:F210)</f>
        <v>0</v>
      </c>
      <c r="G211" s="15">
        <f>SUM(G161:G210)</f>
        <v>0</v>
      </c>
      <c r="H211" s="45"/>
    </row>
    <row r="212" spans="1:8" x14ac:dyDescent="0.45">
      <c r="A212" s="44"/>
      <c r="B212" s="44"/>
      <c r="C212" s="45"/>
      <c r="D212" s="46"/>
      <c r="E212" s="47" t="s">
        <v>120</v>
      </c>
      <c r="F212" s="15">
        <f>F160</f>
        <v>0</v>
      </c>
      <c r="G212" s="15">
        <f>G160</f>
        <v>0</v>
      </c>
      <c r="H212" s="45"/>
    </row>
    <row r="213" spans="1:8" x14ac:dyDescent="0.45">
      <c r="A213" s="44"/>
      <c r="B213" s="44"/>
      <c r="C213" s="45"/>
      <c r="D213" s="46"/>
      <c r="E213" s="47" t="s">
        <v>121</v>
      </c>
      <c r="F213" s="15">
        <f>F212+F211</f>
        <v>0</v>
      </c>
      <c r="G213" s="15">
        <f>G212+G211</f>
        <v>0</v>
      </c>
      <c r="H213" s="45"/>
    </row>
    <row r="216" spans="1:8" ht="27.4" x14ac:dyDescent="0.45">
      <c r="A216" s="64" t="s">
        <v>75</v>
      </c>
      <c r="B216" s="64"/>
      <c r="C216" s="64"/>
      <c r="D216" s="64"/>
      <c r="E216" s="64"/>
      <c r="F216" s="64"/>
      <c r="G216" s="64"/>
      <c r="H216" s="64"/>
    </row>
    <row r="218" spans="1:8" ht="20.25" x14ac:dyDescent="0.45">
      <c r="E218" s="19" t="s">
        <v>54</v>
      </c>
      <c r="F218" s="20" t="s">
        <v>7</v>
      </c>
      <c r="G218" s="20" t="s">
        <v>8</v>
      </c>
    </row>
    <row r="219" spans="1:8" x14ac:dyDescent="0.45">
      <c r="E219" s="12" t="s">
        <v>55</v>
      </c>
      <c r="F219" s="15">
        <f>SUMIF(C2:C210,"styczeń",F2:F210)</f>
        <v>0</v>
      </c>
      <c r="G219" s="15">
        <f>SUMIF(C2:C210,"styczeń",G2:G210)</f>
        <v>0</v>
      </c>
    </row>
    <row r="220" spans="1:8" x14ac:dyDescent="0.45">
      <c r="E220" s="12" t="s">
        <v>56</v>
      </c>
      <c r="F220" s="15">
        <f>SUMIF(C2:C210,"luty",F2:F210)</f>
        <v>0</v>
      </c>
      <c r="G220" s="15">
        <f>SUMIF(C2:C210,"luty",G2:G210)</f>
        <v>0</v>
      </c>
    </row>
    <row r="221" spans="1:8" x14ac:dyDescent="0.45">
      <c r="E221" s="12" t="s">
        <v>57</v>
      </c>
      <c r="F221" s="15">
        <f>SUMIF(C2:C210,"marzec",F2:F210)</f>
        <v>0</v>
      </c>
      <c r="G221" s="15">
        <f>SUMIF(C2:C210,"marzec",G2:G210)</f>
        <v>0</v>
      </c>
    </row>
    <row r="222" spans="1:8" x14ac:dyDescent="0.45">
      <c r="E222" s="12" t="s">
        <v>58</v>
      </c>
      <c r="F222" s="15">
        <f>SUMIF(C2:C210,"kwiecień",F2:F210)</f>
        <v>0</v>
      </c>
      <c r="G222" s="15">
        <f>SUMIF(C2:C210,"kwiecień",G2:G210)</f>
        <v>0</v>
      </c>
    </row>
    <row r="223" spans="1:8" x14ac:dyDescent="0.45">
      <c r="E223" s="12" t="s">
        <v>59</v>
      </c>
      <c r="F223" s="15">
        <f>SUMIF(C2:C210,"maj",F2:F210)</f>
        <v>0</v>
      </c>
      <c r="G223" s="15">
        <f>SUMIF(C2:C210,"maj",G2:G210)</f>
        <v>0</v>
      </c>
    </row>
    <row r="224" spans="1:8" x14ac:dyDescent="0.45">
      <c r="E224" s="12" t="s">
        <v>60</v>
      </c>
      <c r="F224" s="15">
        <f>SUMIF(C2:C210,"czerwiec",F2:F210)</f>
        <v>0</v>
      </c>
      <c r="G224" s="15">
        <f>SUMIF(C2:C210,"czerwiec",G2:G210)</f>
        <v>0</v>
      </c>
    </row>
    <row r="225" spans="1:8" x14ac:dyDescent="0.45">
      <c r="E225" s="12" t="s">
        <v>61</v>
      </c>
      <c r="F225" s="15">
        <f>SUMIF(C2:C210,"lipiec",F2:F210)</f>
        <v>0</v>
      </c>
      <c r="G225" s="15">
        <f>SUMIF(C2:C210,"lipiec",G2:G210)</f>
        <v>0</v>
      </c>
    </row>
    <row r="226" spans="1:8" x14ac:dyDescent="0.45">
      <c r="E226" s="12" t="s">
        <v>62</v>
      </c>
      <c r="F226" s="15">
        <f>SUMIF(C2:C210,"sierpień",F2:F210)</f>
        <v>0</v>
      </c>
      <c r="G226" s="15">
        <f>SUMIF(C2:C210,"sierpień",G2:G210)</f>
        <v>0</v>
      </c>
    </row>
    <row r="227" spans="1:8" x14ac:dyDescent="0.45">
      <c r="E227" s="12" t="s">
        <v>63</v>
      </c>
      <c r="F227" s="15">
        <f>SUMIF(C2:C210,"wrzesień",F2:F210)</f>
        <v>0</v>
      </c>
      <c r="G227" s="15">
        <f>SUMIF(C2:C210,"wrzesień",G2:G210)</f>
        <v>0</v>
      </c>
    </row>
    <row r="228" spans="1:8" x14ac:dyDescent="0.45">
      <c r="E228" s="12" t="s">
        <v>64</v>
      </c>
      <c r="F228" s="15">
        <f>SUMIF(C2:C210,"październik",F2:F210)</f>
        <v>0</v>
      </c>
      <c r="G228" s="15">
        <f>SUMIF(C2:C210,"październik",G2:G210)</f>
        <v>0</v>
      </c>
    </row>
    <row r="229" spans="1:8" x14ac:dyDescent="0.45">
      <c r="E229" s="12" t="s">
        <v>65</v>
      </c>
      <c r="F229" s="15">
        <f>SUMIF(C2:C210,"listopad",F2:F210)</f>
        <v>0</v>
      </c>
      <c r="G229" s="15">
        <f>SUMIF(C2:C210,"listopad",G2:G210)</f>
        <v>0</v>
      </c>
    </row>
    <row r="230" spans="1:8" x14ac:dyDescent="0.45">
      <c r="E230" s="12" t="s">
        <v>66</v>
      </c>
      <c r="F230" s="15">
        <f>SUMIF(C2:C210,"grudzień",F2:F210)</f>
        <v>0</v>
      </c>
      <c r="G230" s="15">
        <f>SUMIF(C2:C210,"grudzień",G2:G210)</f>
        <v>0</v>
      </c>
    </row>
    <row r="231" spans="1:8" ht="13.9" x14ac:dyDescent="0.45">
      <c r="E231" s="21" t="s">
        <v>67</v>
      </c>
      <c r="F231" s="22">
        <f>SUM(F219:F230)</f>
        <v>0</v>
      </c>
      <c r="G231" s="22">
        <f>SUM(G219:G230)</f>
        <v>0</v>
      </c>
    </row>
    <row r="232" spans="1:8" ht="13.9" x14ac:dyDescent="0.45">
      <c r="E232" s="21" t="s">
        <v>68</v>
      </c>
      <c r="F232" s="65">
        <f>F231-G231</f>
        <v>0</v>
      </c>
      <c r="G232" s="66"/>
    </row>
    <row r="234" spans="1:8" ht="22.5" x14ac:dyDescent="0.45">
      <c r="A234" s="69" t="s">
        <v>76</v>
      </c>
      <c r="B234" s="69"/>
      <c r="C234" s="69"/>
      <c r="D234" s="69"/>
      <c r="E234" s="69"/>
      <c r="F234" s="69"/>
      <c r="G234" s="69"/>
      <c r="H234" s="69"/>
    </row>
    <row r="235" spans="1:8" x14ac:dyDescent="0.45">
      <c r="B235" s="67"/>
      <c r="C235" s="67"/>
      <c r="D235" s="67"/>
      <c r="E235" s="67"/>
    </row>
    <row r="236" spans="1:8" ht="20.65" x14ac:dyDescent="0.45">
      <c r="B236" s="68" t="s">
        <v>70</v>
      </c>
      <c r="C236" s="68"/>
      <c r="D236" s="68"/>
      <c r="E236" s="68"/>
      <c r="F236" s="23" t="s">
        <v>8</v>
      </c>
    </row>
    <row r="237" spans="1:8" x14ac:dyDescent="0.45">
      <c r="A237" s="4"/>
      <c r="B237" s="62" t="s">
        <v>25</v>
      </c>
      <c r="C237" s="62" t="s">
        <v>25</v>
      </c>
      <c r="D237" s="62" t="s">
        <v>25</v>
      </c>
      <c r="E237" s="62" t="s">
        <v>25</v>
      </c>
      <c r="F237" s="15">
        <f>SUMIF(H2:H210,"środki ochrony roślin",G2:G210)</f>
        <v>0</v>
      </c>
      <c r="G237" s="4"/>
    </row>
    <row r="238" spans="1:8" x14ac:dyDescent="0.45">
      <c r="A238" s="4"/>
      <c r="B238" s="62" t="s">
        <v>26</v>
      </c>
      <c r="C238" s="62" t="s">
        <v>26</v>
      </c>
      <c r="D238" s="62" t="s">
        <v>26</v>
      </c>
      <c r="E238" s="62" t="s">
        <v>26</v>
      </c>
      <c r="F238" s="15">
        <f>SUMIF(H2:H210,"nawozy mineralne",G2:G210)</f>
        <v>0</v>
      </c>
      <c r="G238" s="4"/>
    </row>
    <row r="239" spans="1:8" x14ac:dyDescent="0.45">
      <c r="A239" s="4"/>
      <c r="B239" s="62" t="s">
        <v>27</v>
      </c>
      <c r="C239" s="62" t="s">
        <v>27</v>
      </c>
      <c r="D239" s="62" t="s">
        <v>27</v>
      </c>
      <c r="E239" s="62" t="s">
        <v>27</v>
      </c>
      <c r="F239" s="15">
        <f>SUMIF(H2:H210,"materiały pędne na działalność rolniczą",G2:G210)</f>
        <v>0</v>
      </c>
      <c r="G239" s="4"/>
    </row>
    <row r="240" spans="1:8" x14ac:dyDescent="0.45">
      <c r="A240" s="4"/>
      <c r="B240" s="62" t="s">
        <v>28</v>
      </c>
      <c r="C240" s="62" t="s">
        <v>28</v>
      </c>
      <c r="D240" s="62" t="s">
        <v>28</v>
      </c>
      <c r="E240" s="62" t="s">
        <v>28</v>
      </c>
      <c r="F240" s="15">
        <f>SUMIF(H2:H210,"energia elektryczna na działalność rolniczą",G2:G210)</f>
        <v>0</v>
      </c>
      <c r="G240" s="4"/>
    </row>
    <row r="241" spans="1:7" x14ac:dyDescent="0.45">
      <c r="A241" s="4"/>
      <c r="B241" s="62" t="s">
        <v>29</v>
      </c>
      <c r="C241" s="62" t="s">
        <v>29</v>
      </c>
      <c r="D241" s="62" t="s">
        <v>29</v>
      </c>
      <c r="E241" s="62" t="s">
        <v>29</v>
      </c>
      <c r="F241" s="15">
        <f>SUMIF(H2:H210,"części zamienne, oleje i smary do remontów bieżących",G2:G210)</f>
        <v>0</v>
      </c>
      <c r="G241" s="4"/>
    </row>
    <row r="242" spans="1:7" x14ac:dyDescent="0.45">
      <c r="A242" s="4"/>
      <c r="B242" s="62" t="s">
        <v>30</v>
      </c>
      <c r="C242" s="62" t="s">
        <v>30</v>
      </c>
      <c r="D242" s="62" t="s">
        <v>30</v>
      </c>
      <c r="E242" s="62" t="s">
        <v>30</v>
      </c>
      <c r="F242" s="15">
        <f>SUMIF(H2:H210,"woda na działalność rolniczą",G2:G210)</f>
        <v>0</v>
      </c>
      <c r="G242" s="4"/>
    </row>
    <row r="243" spans="1:7" x14ac:dyDescent="0.45">
      <c r="A243" s="4"/>
      <c r="B243" s="62" t="s">
        <v>31</v>
      </c>
      <c r="C243" s="62" t="s">
        <v>31</v>
      </c>
      <c r="D243" s="62" t="s">
        <v>31</v>
      </c>
      <c r="E243" s="62" t="s">
        <v>31</v>
      </c>
      <c r="F243" s="15">
        <f>SUMIF(H2:H210,"materiały opałowe na działalność rolniczą",G2:G210)</f>
        <v>0</v>
      </c>
      <c r="G243" s="4"/>
    </row>
    <row r="244" spans="1:7" x14ac:dyDescent="0.45">
      <c r="A244" s="4"/>
      <c r="B244" s="62" t="s">
        <v>32</v>
      </c>
      <c r="C244" s="62" t="s">
        <v>32</v>
      </c>
      <c r="D244" s="62" t="s">
        <v>32</v>
      </c>
      <c r="E244" s="62" t="s">
        <v>32</v>
      </c>
      <c r="F244" s="15">
        <f>SUMIF(H2:H210,"materiały budowlane do remontów bieżących",G2:G210)</f>
        <v>0</v>
      </c>
      <c r="G244" s="4"/>
    </row>
    <row r="245" spans="1:7" x14ac:dyDescent="0.45">
      <c r="A245" s="4"/>
      <c r="B245" s="62" t="s">
        <v>33</v>
      </c>
      <c r="C245" s="62" t="s">
        <v>33</v>
      </c>
      <c r="D245" s="62" t="s">
        <v>33</v>
      </c>
      <c r="E245" s="62" t="s">
        <v>33</v>
      </c>
      <c r="F245" s="15">
        <f>SUMIF(H2:H210,"materiały i środki dezynfekcyjne",G2:G210)</f>
        <v>0</v>
      </c>
      <c r="G245" s="4"/>
    </row>
    <row r="246" spans="1:7" x14ac:dyDescent="0.45">
      <c r="A246" s="4"/>
      <c r="B246" s="62" t="s">
        <v>34</v>
      </c>
      <c r="C246" s="62" t="s">
        <v>34</v>
      </c>
      <c r="D246" s="62" t="s">
        <v>34</v>
      </c>
      <c r="E246" s="62" t="s">
        <v>34</v>
      </c>
      <c r="F246" s="15">
        <f>SUMIF(H2:H210,"drobne narzędzia i przedmioty o małej wartości",G2:G210)</f>
        <v>0</v>
      </c>
      <c r="G246" s="4"/>
    </row>
    <row r="247" spans="1:7" x14ac:dyDescent="0.45">
      <c r="A247" s="4"/>
      <c r="B247" s="62" t="s">
        <v>35</v>
      </c>
      <c r="C247" s="62" t="s">
        <v>35</v>
      </c>
      <c r="D247" s="62" t="s">
        <v>35</v>
      </c>
      <c r="E247" s="62" t="s">
        <v>35</v>
      </c>
      <c r="F247" s="15">
        <f>SUMIF(H2:H210,"Pozostałe - koszty ogólnoprodukcyjne",G2:G210)</f>
        <v>0</v>
      </c>
      <c r="G247" s="4"/>
    </row>
    <row r="248" spans="1:7" x14ac:dyDescent="0.45">
      <c r="A248" s="4"/>
      <c r="B248" s="62" t="s">
        <v>36</v>
      </c>
      <c r="C248" s="62" t="s">
        <v>36</v>
      </c>
      <c r="D248" s="62" t="s">
        <v>36</v>
      </c>
      <c r="E248" s="62" t="s">
        <v>36</v>
      </c>
      <c r="F248" s="15">
        <f>SUMIF(H2:H210,"Materiał siewny i rozmnożeniowy - z zakupu",G2:G210)</f>
        <v>0</v>
      </c>
      <c r="G248" s="4"/>
    </row>
    <row r="249" spans="1:7" x14ac:dyDescent="0.45">
      <c r="A249" s="4"/>
      <c r="B249" s="62" t="s">
        <v>37</v>
      </c>
      <c r="C249" s="62" t="s">
        <v>37</v>
      </c>
      <c r="D249" s="62" t="s">
        <v>37</v>
      </c>
      <c r="E249" s="62" t="s">
        <v>37</v>
      </c>
      <c r="F249" s="15">
        <f>SUMIF(H2:H210,"Nawozy wapniowe",G2:G210)</f>
        <v>0</v>
      </c>
      <c r="G249" s="4"/>
    </row>
    <row r="250" spans="1:7" x14ac:dyDescent="0.45">
      <c r="A250" s="4"/>
      <c r="B250" s="62" t="s">
        <v>38</v>
      </c>
      <c r="C250" s="62" t="s">
        <v>38</v>
      </c>
      <c r="D250" s="62" t="s">
        <v>38</v>
      </c>
      <c r="E250" s="62" t="s">
        <v>38</v>
      </c>
      <c r="F250" s="15">
        <f>SUMIF(H2:H210,"Nawozy organiczne z zakupu - OBORNIK",G2:G210)</f>
        <v>0</v>
      </c>
      <c r="G250" s="4"/>
    </row>
    <row r="251" spans="1:7" x14ac:dyDescent="0.45">
      <c r="A251" s="4"/>
      <c r="B251" s="62" t="s">
        <v>39</v>
      </c>
      <c r="C251" s="62" t="s">
        <v>39</v>
      </c>
      <c r="D251" s="62" t="s">
        <v>39</v>
      </c>
      <c r="E251" s="62" t="s">
        <v>39</v>
      </c>
      <c r="F251" s="15">
        <f>SUMIF(H2:H210,"Nawozy organiczne z zakupu - GNOJOWICA",G2:G210)</f>
        <v>0</v>
      </c>
      <c r="G251" s="4"/>
    </row>
    <row r="252" spans="1:7" x14ac:dyDescent="0.45">
      <c r="A252" s="4"/>
      <c r="B252" s="62" t="s">
        <v>40</v>
      </c>
      <c r="C252" s="62" t="s">
        <v>40</v>
      </c>
      <c r="D252" s="62" t="s">
        <v>40</v>
      </c>
      <c r="E252" s="62" t="s">
        <v>40</v>
      </c>
      <c r="F252" s="15">
        <f>SUMIF(H2:H210,"Regulatory wzrostu",G2:G210)</f>
        <v>0</v>
      </c>
      <c r="G252" s="4"/>
    </row>
    <row r="253" spans="1:7" x14ac:dyDescent="0.45">
      <c r="A253" s="4"/>
      <c r="B253" s="62" t="s">
        <v>41</v>
      </c>
      <c r="C253" s="62" t="s">
        <v>41</v>
      </c>
      <c r="D253" s="62" t="s">
        <v>41</v>
      </c>
      <c r="E253" s="62" t="s">
        <v>41</v>
      </c>
      <c r="F253" s="15">
        <f>SUMIF(H2:H210,"Defolianty",G2:G210)</f>
        <v>0</v>
      </c>
      <c r="G253" s="4"/>
    </row>
    <row r="254" spans="1:7" x14ac:dyDescent="0.45">
      <c r="A254" s="4"/>
      <c r="B254" s="62" t="s">
        <v>42</v>
      </c>
      <c r="C254" s="62" t="s">
        <v>42</v>
      </c>
      <c r="D254" s="62" t="s">
        <v>42</v>
      </c>
      <c r="E254" s="62" t="s">
        <v>42</v>
      </c>
      <c r="F254" s="15">
        <f>SUMIF(H2:H210,"Pozostałe - koszty bezpośrednie produkcji roslinnej",G2:G210)</f>
        <v>0</v>
      </c>
      <c r="G254" s="4"/>
    </row>
    <row r="255" spans="1:7" x14ac:dyDescent="0.45">
      <c r="A255" s="4"/>
      <c r="B255" s="62" t="s">
        <v>43</v>
      </c>
      <c r="C255" s="62" t="s">
        <v>43</v>
      </c>
      <c r="D255" s="62" t="s">
        <v>43</v>
      </c>
      <c r="E255" s="62" t="s">
        <v>43</v>
      </c>
      <c r="F255" s="15">
        <f>SUMIF(H2:H210,"Pasze treściwe - z zakupu",G2:G210)</f>
        <v>0</v>
      </c>
      <c r="G255" s="4"/>
    </row>
    <row r="256" spans="1:7" x14ac:dyDescent="0.45">
      <c r="A256" s="4"/>
      <c r="B256" s="62" t="s">
        <v>44</v>
      </c>
      <c r="C256" s="62" t="s">
        <v>44</v>
      </c>
      <c r="D256" s="62" t="s">
        <v>44</v>
      </c>
      <c r="E256" s="62" t="s">
        <v>44</v>
      </c>
      <c r="F256" s="15">
        <f>SUMIF(H2:H210,"pasze mineralne i dodatki paszowe",G2:G210)</f>
        <v>0</v>
      </c>
      <c r="G256" s="4"/>
    </row>
    <row r="257" spans="1:7" x14ac:dyDescent="0.45">
      <c r="A257" s="4"/>
      <c r="B257" s="62" t="s">
        <v>45</v>
      </c>
      <c r="C257" s="62" t="s">
        <v>45</v>
      </c>
      <c r="D257" s="62" t="s">
        <v>45</v>
      </c>
      <c r="E257" s="62" t="s">
        <v>45</v>
      </c>
      <c r="F257" s="15">
        <f>SUMIF(H2:H210,"pasze objętościowe - z zakupu",G2:G210)</f>
        <v>0</v>
      </c>
      <c r="G257" s="4"/>
    </row>
    <row r="258" spans="1:7" x14ac:dyDescent="0.45">
      <c r="A258" s="4"/>
      <c r="B258" s="62" t="s">
        <v>46</v>
      </c>
      <c r="C258" s="62" t="s">
        <v>46</v>
      </c>
      <c r="D258" s="62" t="s">
        <v>46</v>
      </c>
      <c r="E258" s="62" t="s">
        <v>46</v>
      </c>
      <c r="F258" s="15">
        <f>SUMIF(H2:H3,"Mleko, przetwory mleczne, mleko w proszku i preparaty mlekozastępcze na pasze z zakupu",G2:G210)</f>
        <v>0</v>
      </c>
      <c r="G258" s="4"/>
    </row>
    <row r="259" spans="1:7" x14ac:dyDescent="0.45">
      <c r="A259" s="4"/>
      <c r="B259" s="62" t="s">
        <v>47</v>
      </c>
      <c r="C259" s="62" t="s">
        <v>47</v>
      </c>
      <c r="D259" s="62" t="s">
        <v>47</v>
      </c>
      <c r="E259" s="62" t="s">
        <v>47</v>
      </c>
      <c r="F259" s="15">
        <f>SUMIF(H2:H210,"Środki do konserwacji pasz",G2:G210)</f>
        <v>0</v>
      </c>
      <c r="G259" s="4"/>
    </row>
    <row r="260" spans="1:7" x14ac:dyDescent="0.45">
      <c r="A260" s="4"/>
      <c r="B260" s="62" t="s">
        <v>48</v>
      </c>
      <c r="C260" s="62" t="s">
        <v>48</v>
      </c>
      <c r="D260" s="62" t="s">
        <v>48</v>
      </c>
      <c r="E260" s="62" t="s">
        <v>48</v>
      </c>
      <c r="F260" s="15">
        <f>SUMIF(H2:H210,"Słomy i inne ściółki",G2:G210)</f>
        <v>0</v>
      </c>
      <c r="G260" s="4"/>
    </row>
    <row r="261" spans="1:7" x14ac:dyDescent="0.45">
      <c r="A261" s="4"/>
      <c r="B261" s="62" t="s">
        <v>49</v>
      </c>
      <c r="C261" s="62" t="s">
        <v>49</v>
      </c>
      <c r="D261" s="62" t="s">
        <v>49</v>
      </c>
      <c r="E261" s="62" t="s">
        <v>49</v>
      </c>
      <c r="F261" s="15">
        <f>SUMIF(H2:H210,"Lekarstwa oraz środki weterynaryjne",G2:G210)</f>
        <v>0</v>
      </c>
      <c r="G261" s="4"/>
    </row>
    <row r="262" spans="1:7" x14ac:dyDescent="0.45">
      <c r="A262" s="4"/>
      <c r="B262" s="62" t="s">
        <v>50</v>
      </c>
      <c r="C262" s="62" t="s">
        <v>50</v>
      </c>
      <c r="D262" s="62" t="s">
        <v>50</v>
      </c>
      <c r="E262" s="62" t="s">
        <v>50</v>
      </c>
      <c r="F262" s="15">
        <f>SUMIF(H2:H210,"Środki czystości i dezynfekujące do produkcji zwierzęcej",G2:G210)</f>
        <v>0</v>
      </c>
      <c r="G262" s="4"/>
    </row>
    <row r="263" spans="1:7" x14ac:dyDescent="0.45">
      <c r="A263" s="4"/>
      <c r="B263" s="62" t="s">
        <v>51</v>
      </c>
      <c r="C263" s="62" t="s">
        <v>51</v>
      </c>
      <c r="D263" s="62" t="s">
        <v>51</v>
      </c>
      <c r="E263" s="62" t="s">
        <v>51</v>
      </c>
      <c r="F263" s="15">
        <f>SUMIF(H2:H210,"Pozostałe - koszty bezpośrednie produkcji zwierzęcej",G2:G210)</f>
        <v>0</v>
      </c>
      <c r="G263" s="4"/>
    </row>
    <row r="264" spans="1:7" x14ac:dyDescent="0.45">
      <c r="A264" s="4"/>
      <c r="B264" s="62" t="s">
        <v>52</v>
      </c>
      <c r="C264" s="62"/>
      <c r="D264" s="62"/>
      <c r="E264" s="62"/>
      <c r="F264" s="15">
        <f>SUMIF(H2:H210,"Zwierzęta do chowu z zakupu",G2:G210)</f>
        <v>0</v>
      </c>
      <c r="G264" s="4"/>
    </row>
  </sheetData>
  <mergeCells count="34">
    <mergeCell ref="B242:E242"/>
    <mergeCell ref="B1:D1"/>
    <mergeCell ref="A216:H216"/>
    <mergeCell ref="F232:G232"/>
    <mergeCell ref="A234:H234"/>
    <mergeCell ref="B235:E235"/>
    <mergeCell ref="B236:E236"/>
    <mergeCell ref="B237:E237"/>
    <mergeCell ref="B238:E238"/>
    <mergeCell ref="B239:E239"/>
    <mergeCell ref="B240:E240"/>
    <mergeCell ref="B241:E241"/>
    <mergeCell ref="B254:E254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61:E261"/>
    <mergeCell ref="B262:E262"/>
    <mergeCell ref="B263:E263"/>
    <mergeCell ref="B264:E264"/>
    <mergeCell ref="B255:E255"/>
    <mergeCell ref="B256:E256"/>
    <mergeCell ref="B257:E257"/>
    <mergeCell ref="B258:E258"/>
    <mergeCell ref="B259:E259"/>
    <mergeCell ref="B260:E260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4" manualBreakCount="4">
    <brk id="54" max="16383" man="1"/>
    <brk id="107" max="16383" man="1"/>
    <brk id="160" max="16383" man="1"/>
    <brk id="213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DANE!$B$20:$B$47</xm:f>
          </x14:formula1>
          <xm:sqref>H2:H213</xm:sqref>
        </x14:dataValidation>
        <x14:dataValidation type="list" allowBlank="1" showInputMessage="1" showErrorMessage="1" xr:uid="{00000000-0002-0000-0500-000001000000}">
          <x14:formula1>
            <xm:f>DANE!$B$6:$B$17</xm:f>
          </x14:formula1>
          <xm:sqref>C2:C213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J264"/>
  <sheetViews>
    <sheetView view="pageBreakPreview" zoomScale="90" zoomScaleNormal="100" zoomScaleSheetLayoutView="90" workbookViewId="0">
      <selection activeCell="G2" sqref="G2:H2"/>
    </sheetView>
  </sheetViews>
  <sheetFormatPr defaultColWidth="9.1328125" defaultRowHeight="13.5" x14ac:dyDescent="0.45"/>
  <cols>
    <col min="1" max="1" width="9.1328125" style="18"/>
    <col min="2" max="2" width="7.265625" style="18" customWidth="1"/>
    <col min="3" max="3" width="16.59765625" style="4" customWidth="1"/>
    <col min="4" max="4" width="9.1328125" style="17"/>
    <col min="5" max="5" width="31.86328125" style="13" customWidth="1"/>
    <col min="6" max="6" width="19.3984375" style="16" customWidth="1"/>
    <col min="7" max="7" width="21.1328125" style="16" customWidth="1"/>
    <col min="8" max="8" width="82.73046875" style="4" customWidth="1"/>
    <col min="9" max="16384" width="9.1328125" style="4"/>
  </cols>
  <sheetData>
    <row r="1" spans="1:10" ht="54.75" x14ac:dyDescent="0.45">
      <c r="A1" s="7" t="s">
        <v>6</v>
      </c>
      <c r="B1" s="63" t="s">
        <v>11</v>
      </c>
      <c r="C1" s="63"/>
      <c r="D1" s="63"/>
      <c r="E1" s="11" t="s">
        <v>10</v>
      </c>
      <c r="F1" s="14" t="s">
        <v>12</v>
      </c>
      <c r="G1" s="14" t="s">
        <v>13</v>
      </c>
      <c r="H1" s="7" t="s">
        <v>9</v>
      </c>
      <c r="I1" s="3"/>
      <c r="J1" s="3"/>
    </row>
    <row r="2" spans="1:10" x14ac:dyDescent="0.45">
      <c r="A2" s="9">
        <v>1</v>
      </c>
      <c r="B2" s="9"/>
      <c r="C2" s="5"/>
      <c r="D2" s="29"/>
      <c r="E2" s="12"/>
      <c r="F2" s="15"/>
      <c r="G2" s="15"/>
      <c r="H2" s="5"/>
    </row>
    <row r="3" spans="1:10" x14ac:dyDescent="0.45">
      <c r="A3" s="9">
        <f>A2+1</f>
        <v>2</v>
      </c>
      <c r="B3" s="9"/>
      <c r="C3" s="5"/>
      <c r="D3" s="29"/>
      <c r="E3" s="12"/>
      <c r="F3" s="15"/>
      <c r="G3" s="15"/>
      <c r="H3" s="5"/>
    </row>
    <row r="4" spans="1:10" x14ac:dyDescent="0.45">
      <c r="A4" s="9">
        <f t="shared" ref="A4:A70" si="0">A3+1</f>
        <v>3</v>
      </c>
      <c r="B4" s="9"/>
      <c r="C4" s="5"/>
      <c r="D4" s="29"/>
      <c r="E4" s="12"/>
      <c r="F4" s="15"/>
      <c r="G4" s="15"/>
      <c r="H4" s="5"/>
    </row>
    <row r="5" spans="1:10" x14ac:dyDescent="0.45">
      <c r="A5" s="9">
        <f t="shared" si="0"/>
        <v>4</v>
      </c>
      <c r="B5" s="9"/>
      <c r="C5" s="5"/>
      <c r="D5" s="29"/>
      <c r="E5" s="12"/>
      <c r="F5" s="15"/>
      <c r="G5" s="15"/>
      <c r="H5" s="5"/>
    </row>
    <row r="6" spans="1:10" x14ac:dyDescent="0.45">
      <c r="A6" s="9">
        <f t="shared" si="0"/>
        <v>5</v>
      </c>
      <c r="B6" s="9"/>
      <c r="C6" s="5"/>
      <c r="D6" s="29"/>
      <c r="E6" s="12"/>
      <c r="F6" s="15"/>
      <c r="G6" s="15"/>
      <c r="H6" s="5"/>
    </row>
    <row r="7" spans="1:10" x14ac:dyDescent="0.45">
      <c r="A7" s="9">
        <f t="shared" si="0"/>
        <v>6</v>
      </c>
      <c r="B7" s="9"/>
      <c r="C7" s="5"/>
      <c r="D7" s="29"/>
      <c r="E7" s="12"/>
      <c r="F7" s="15"/>
      <c r="G7" s="15"/>
      <c r="H7" s="5"/>
    </row>
    <row r="8" spans="1:10" x14ac:dyDescent="0.45">
      <c r="A8" s="9">
        <f t="shared" si="0"/>
        <v>7</v>
      </c>
      <c r="B8" s="9"/>
      <c r="C8" s="5"/>
      <c r="D8" s="29"/>
      <c r="E8" s="12"/>
      <c r="F8" s="15"/>
      <c r="G8" s="15"/>
      <c r="H8" s="5"/>
    </row>
    <row r="9" spans="1:10" x14ac:dyDescent="0.45">
      <c r="A9" s="9">
        <f t="shared" si="0"/>
        <v>8</v>
      </c>
      <c r="B9" s="9"/>
      <c r="C9" s="5"/>
      <c r="D9" s="29"/>
      <c r="E9" s="12"/>
      <c r="F9" s="15"/>
      <c r="G9" s="15"/>
      <c r="H9" s="5"/>
    </row>
    <row r="10" spans="1:10" x14ac:dyDescent="0.45">
      <c r="A10" s="9">
        <f t="shared" si="0"/>
        <v>9</v>
      </c>
      <c r="B10" s="9"/>
      <c r="C10" s="5"/>
      <c r="D10" s="29"/>
      <c r="E10" s="12"/>
      <c r="F10" s="15"/>
      <c r="G10" s="15"/>
      <c r="H10" s="5"/>
    </row>
    <row r="11" spans="1:10" x14ac:dyDescent="0.45">
      <c r="A11" s="9">
        <f t="shared" si="0"/>
        <v>10</v>
      </c>
      <c r="B11" s="9"/>
      <c r="C11" s="5"/>
      <c r="D11" s="29"/>
      <c r="E11" s="12"/>
      <c r="F11" s="15"/>
      <c r="G11" s="15"/>
      <c r="H11" s="5"/>
    </row>
    <row r="12" spans="1:10" x14ac:dyDescent="0.45">
      <c r="A12" s="9">
        <f t="shared" si="0"/>
        <v>11</v>
      </c>
      <c r="B12" s="9"/>
      <c r="C12" s="5"/>
      <c r="D12" s="29"/>
      <c r="E12" s="12"/>
      <c r="F12" s="15"/>
      <c r="G12" s="15"/>
      <c r="H12" s="5"/>
    </row>
    <row r="13" spans="1:10" x14ac:dyDescent="0.45">
      <c r="A13" s="9">
        <f t="shared" si="0"/>
        <v>12</v>
      </c>
      <c r="B13" s="9"/>
      <c r="C13" s="5"/>
      <c r="D13" s="29"/>
      <c r="E13" s="12"/>
      <c r="F13" s="15"/>
      <c r="G13" s="15"/>
      <c r="H13" s="5"/>
    </row>
    <row r="14" spans="1:10" x14ac:dyDescent="0.45">
      <c r="A14" s="9">
        <f t="shared" si="0"/>
        <v>13</v>
      </c>
      <c r="B14" s="9"/>
      <c r="C14" s="5"/>
      <c r="D14" s="29"/>
      <c r="E14" s="12"/>
      <c r="F14" s="15"/>
      <c r="G14" s="15"/>
      <c r="H14" s="5"/>
    </row>
    <row r="15" spans="1:10" x14ac:dyDescent="0.45">
      <c r="A15" s="9">
        <f t="shared" si="0"/>
        <v>14</v>
      </c>
      <c r="B15" s="9"/>
      <c r="C15" s="5"/>
      <c r="D15" s="29"/>
      <c r="E15" s="12"/>
      <c r="F15" s="15"/>
      <c r="G15" s="15"/>
      <c r="H15" s="5"/>
    </row>
    <row r="16" spans="1:10" x14ac:dyDescent="0.45">
      <c r="A16" s="9">
        <f t="shared" si="0"/>
        <v>15</v>
      </c>
      <c r="B16" s="9"/>
      <c r="C16" s="5"/>
      <c r="D16" s="29"/>
      <c r="E16" s="12"/>
      <c r="F16" s="15"/>
      <c r="G16" s="15"/>
      <c r="H16" s="5"/>
    </row>
    <row r="17" spans="1:8" x14ac:dyDescent="0.45">
      <c r="A17" s="9">
        <f t="shared" si="0"/>
        <v>16</v>
      </c>
      <c r="B17" s="9"/>
      <c r="C17" s="5"/>
      <c r="D17" s="29"/>
      <c r="E17" s="12"/>
      <c r="F17" s="15"/>
      <c r="G17" s="15"/>
      <c r="H17" s="5"/>
    </row>
    <row r="18" spans="1:8" x14ac:dyDescent="0.45">
      <c r="A18" s="9">
        <f t="shared" si="0"/>
        <v>17</v>
      </c>
      <c r="B18" s="9"/>
      <c r="C18" s="5"/>
      <c r="D18" s="29"/>
      <c r="E18" s="12"/>
      <c r="F18" s="15"/>
      <c r="G18" s="15"/>
      <c r="H18" s="5"/>
    </row>
    <row r="19" spans="1:8" x14ac:dyDescent="0.45">
      <c r="A19" s="9">
        <f t="shared" si="0"/>
        <v>18</v>
      </c>
      <c r="B19" s="9"/>
      <c r="C19" s="5"/>
      <c r="D19" s="29"/>
      <c r="E19" s="12"/>
      <c r="F19" s="15"/>
      <c r="G19" s="15"/>
      <c r="H19" s="5"/>
    </row>
    <row r="20" spans="1:8" x14ac:dyDescent="0.45">
      <c r="A20" s="9">
        <f t="shared" si="0"/>
        <v>19</v>
      </c>
      <c r="B20" s="9"/>
      <c r="C20" s="5"/>
      <c r="D20" s="29"/>
      <c r="E20" s="12"/>
      <c r="F20" s="15"/>
      <c r="G20" s="15"/>
      <c r="H20" s="5"/>
    </row>
    <row r="21" spans="1:8" x14ac:dyDescent="0.45">
      <c r="A21" s="9">
        <f t="shared" si="0"/>
        <v>20</v>
      </c>
      <c r="B21" s="9"/>
      <c r="C21" s="5"/>
      <c r="D21" s="29"/>
      <c r="E21" s="12"/>
      <c r="F21" s="15"/>
      <c r="G21" s="15"/>
      <c r="H21" s="5"/>
    </row>
    <row r="22" spans="1:8" x14ac:dyDescent="0.45">
      <c r="A22" s="9">
        <f t="shared" si="0"/>
        <v>21</v>
      </c>
      <c r="B22" s="9"/>
      <c r="C22" s="5"/>
      <c r="D22" s="29"/>
      <c r="E22" s="12"/>
      <c r="F22" s="15"/>
      <c r="G22" s="15"/>
      <c r="H22" s="5"/>
    </row>
    <row r="23" spans="1:8" x14ac:dyDescent="0.45">
      <c r="A23" s="9">
        <f t="shared" si="0"/>
        <v>22</v>
      </c>
      <c r="B23" s="9"/>
      <c r="C23" s="5"/>
      <c r="D23" s="29"/>
      <c r="E23" s="12"/>
      <c r="F23" s="15"/>
      <c r="G23" s="15"/>
      <c r="H23" s="5"/>
    </row>
    <row r="24" spans="1:8" x14ac:dyDescent="0.45">
      <c r="A24" s="9">
        <f t="shared" si="0"/>
        <v>23</v>
      </c>
      <c r="B24" s="9"/>
      <c r="C24" s="5"/>
      <c r="D24" s="29"/>
      <c r="E24" s="12"/>
      <c r="F24" s="15"/>
      <c r="G24" s="15"/>
      <c r="H24" s="5"/>
    </row>
    <row r="25" spans="1:8" x14ac:dyDescent="0.45">
      <c r="A25" s="9">
        <f t="shared" si="0"/>
        <v>24</v>
      </c>
      <c r="B25" s="9"/>
      <c r="C25" s="5"/>
      <c r="D25" s="29"/>
      <c r="E25" s="12"/>
      <c r="F25" s="15"/>
      <c r="G25" s="15"/>
      <c r="H25" s="5"/>
    </row>
    <row r="26" spans="1:8" x14ac:dyDescent="0.45">
      <c r="A26" s="9">
        <f t="shared" si="0"/>
        <v>25</v>
      </c>
      <c r="B26" s="9"/>
      <c r="C26" s="5"/>
      <c r="D26" s="29"/>
      <c r="E26" s="12"/>
      <c r="F26" s="15"/>
      <c r="G26" s="15"/>
      <c r="H26" s="5"/>
    </row>
    <row r="27" spans="1:8" x14ac:dyDescent="0.45">
      <c r="A27" s="9">
        <f t="shared" si="0"/>
        <v>26</v>
      </c>
      <c r="B27" s="9"/>
      <c r="C27" s="5"/>
      <c r="D27" s="29"/>
      <c r="E27" s="12"/>
      <c r="F27" s="15"/>
      <c r="G27" s="15"/>
      <c r="H27" s="5"/>
    </row>
    <row r="28" spans="1:8" x14ac:dyDescent="0.45">
      <c r="A28" s="9">
        <f t="shared" si="0"/>
        <v>27</v>
      </c>
      <c r="B28" s="9"/>
      <c r="C28" s="5"/>
      <c r="D28" s="29"/>
      <c r="E28" s="12"/>
      <c r="F28" s="15"/>
      <c r="G28" s="15"/>
      <c r="H28" s="5"/>
    </row>
    <row r="29" spans="1:8" x14ac:dyDescent="0.45">
      <c r="A29" s="9">
        <f t="shared" si="0"/>
        <v>28</v>
      </c>
      <c r="B29" s="9"/>
      <c r="C29" s="5"/>
      <c r="D29" s="29"/>
      <c r="E29" s="12"/>
      <c r="F29" s="15"/>
      <c r="G29" s="15"/>
      <c r="H29" s="5"/>
    </row>
    <row r="30" spans="1:8" x14ac:dyDescent="0.45">
      <c r="A30" s="9">
        <f t="shared" si="0"/>
        <v>29</v>
      </c>
      <c r="B30" s="9"/>
      <c r="C30" s="5"/>
      <c r="D30" s="29"/>
      <c r="E30" s="12"/>
      <c r="F30" s="15"/>
      <c r="G30" s="15"/>
      <c r="H30" s="5"/>
    </row>
    <row r="31" spans="1:8" x14ac:dyDescent="0.45">
      <c r="A31" s="9">
        <f t="shared" si="0"/>
        <v>30</v>
      </c>
      <c r="B31" s="9"/>
      <c r="C31" s="5"/>
      <c r="D31" s="29"/>
      <c r="E31" s="12"/>
      <c r="F31" s="15"/>
      <c r="G31" s="15"/>
      <c r="H31" s="5"/>
    </row>
    <row r="32" spans="1:8" x14ac:dyDescent="0.45">
      <c r="A32" s="9">
        <f t="shared" si="0"/>
        <v>31</v>
      </c>
      <c r="B32" s="9"/>
      <c r="C32" s="5"/>
      <c r="D32" s="29"/>
      <c r="E32" s="12"/>
      <c r="F32" s="15"/>
      <c r="G32" s="15"/>
      <c r="H32" s="5"/>
    </row>
    <row r="33" spans="1:8" x14ac:dyDescent="0.45">
      <c r="A33" s="9">
        <f t="shared" si="0"/>
        <v>32</v>
      </c>
      <c r="B33" s="9"/>
      <c r="C33" s="5"/>
      <c r="D33" s="29"/>
      <c r="E33" s="12"/>
      <c r="F33" s="15"/>
      <c r="G33" s="15"/>
      <c r="H33" s="5"/>
    </row>
    <row r="34" spans="1:8" x14ac:dyDescent="0.45">
      <c r="A34" s="9">
        <f t="shared" si="0"/>
        <v>33</v>
      </c>
      <c r="B34" s="9"/>
      <c r="C34" s="5"/>
      <c r="D34" s="29"/>
      <c r="E34" s="12"/>
      <c r="F34" s="15"/>
      <c r="G34" s="15"/>
      <c r="H34" s="5"/>
    </row>
    <row r="35" spans="1:8" x14ac:dyDescent="0.45">
      <c r="A35" s="9">
        <f t="shared" si="0"/>
        <v>34</v>
      </c>
      <c r="B35" s="9"/>
      <c r="C35" s="5"/>
      <c r="D35" s="29"/>
      <c r="E35" s="12"/>
      <c r="F35" s="15"/>
      <c r="G35" s="15"/>
      <c r="H35" s="5"/>
    </row>
    <row r="36" spans="1:8" x14ac:dyDescent="0.45">
      <c r="A36" s="9">
        <f t="shared" si="0"/>
        <v>35</v>
      </c>
      <c r="B36" s="9"/>
      <c r="C36" s="5"/>
      <c r="D36" s="29"/>
      <c r="E36" s="12"/>
      <c r="F36" s="15"/>
      <c r="G36" s="15"/>
      <c r="H36" s="5"/>
    </row>
    <row r="37" spans="1:8" x14ac:dyDescent="0.45">
      <c r="A37" s="9">
        <f t="shared" si="0"/>
        <v>36</v>
      </c>
      <c r="B37" s="9"/>
      <c r="C37" s="5"/>
      <c r="D37" s="29"/>
      <c r="E37" s="12"/>
      <c r="F37" s="15"/>
      <c r="G37" s="15"/>
      <c r="H37" s="5"/>
    </row>
    <row r="38" spans="1:8" x14ac:dyDescent="0.45">
      <c r="A38" s="9">
        <f t="shared" si="0"/>
        <v>37</v>
      </c>
      <c r="B38" s="9"/>
      <c r="C38" s="5"/>
      <c r="D38" s="29"/>
      <c r="E38" s="12"/>
      <c r="F38" s="15"/>
      <c r="G38" s="15"/>
      <c r="H38" s="5"/>
    </row>
    <row r="39" spans="1:8" x14ac:dyDescent="0.45">
      <c r="A39" s="9">
        <f t="shared" si="0"/>
        <v>38</v>
      </c>
      <c r="B39" s="9"/>
      <c r="C39" s="5"/>
      <c r="D39" s="29"/>
      <c r="E39" s="12"/>
      <c r="F39" s="15"/>
      <c r="G39" s="15"/>
      <c r="H39" s="5"/>
    </row>
    <row r="40" spans="1:8" x14ac:dyDescent="0.45">
      <c r="A40" s="9">
        <f t="shared" si="0"/>
        <v>39</v>
      </c>
      <c r="B40" s="9"/>
      <c r="C40" s="5"/>
      <c r="D40" s="29"/>
      <c r="E40" s="12"/>
      <c r="F40" s="15"/>
      <c r="G40" s="15"/>
      <c r="H40" s="5"/>
    </row>
    <row r="41" spans="1:8" x14ac:dyDescent="0.45">
      <c r="A41" s="9">
        <f t="shared" si="0"/>
        <v>40</v>
      </c>
      <c r="B41" s="9"/>
      <c r="C41" s="5"/>
      <c r="D41" s="29"/>
      <c r="E41" s="12"/>
      <c r="F41" s="15"/>
      <c r="G41" s="15"/>
      <c r="H41" s="5"/>
    </row>
    <row r="42" spans="1:8" x14ac:dyDescent="0.45">
      <c r="A42" s="9">
        <f t="shared" si="0"/>
        <v>41</v>
      </c>
      <c r="B42" s="9"/>
      <c r="C42" s="5"/>
      <c r="D42" s="29"/>
      <c r="E42" s="12"/>
      <c r="F42" s="15"/>
      <c r="G42" s="15"/>
      <c r="H42" s="5"/>
    </row>
    <row r="43" spans="1:8" x14ac:dyDescent="0.45">
      <c r="A43" s="9">
        <f t="shared" si="0"/>
        <v>42</v>
      </c>
      <c r="B43" s="9"/>
      <c r="C43" s="5"/>
      <c r="D43" s="29"/>
      <c r="E43" s="12"/>
      <c r="F43" s="15"/>
      <c r="G43" s="15"/>
      <c r="H43" s="5"/>
    </row>
    <row r="44" spans="1:8" x14ac:dyDescent="0.45">
      <c r="A44" s="9">
        <f t="shared" si="0"/>
        <v>43</v>
      </c>
      <c r="B44" s="9"/>
      <c r="C44" s="5"/>
      <c r="D44" s="29"/>
      <c r="E44" s="12"/>
      <c r="F44" s="15"/>
      <c r="G44" s="15"/>
      <c r="H44" s="5"/>
    </row>
    <row r="45" spans="1:8" x14ac:dyDescent="0.45">
      <c r="A45" s="9">
        <f t="shared" si="0"/>
        <v>44</v>
      </c>
      <c r="B45" s="9"/>
      <c r="C45" s="5"/>
      <c r="D45" s="29"/>
      <c r="E45" s="12"/>
      <c r="F45" s="15"/>
      <c r="G45" s="15"/>
      <c r="H45" s="5"/>
    </row>
    <row r="46" spans="1:8" x14ac:dyDescent="0.45">
      <c r="A46" s="9">
        <f t="shared" si="0"/>
        <v>45</v>
      </c>
      <c r="B46" s="9"/>
      <c r="C46" s="5"/>
      <c r="D46" s="29"/>
      <c r="E46" s="12"/>
      <c r="F46" s="15"/>
      <c r="G46" s="15"/>
      <c r="H46" s="5"/>
    </row>
    <row r="47" spans="1:8" x14ac:dyDescent="0.45">
      <c r="A47" s="9">
        <f t="shared" si="0"/>
        <v>46</v>
      </c>
      <c r="B47" s="9"/>
      <c r="C47" s="5"/>
      <c r="D47" s="29"/>
      <c r="E47" s="12"/>
      <c r="F47" s="15"/>
      <c r="G47" s="15"/>
      <c r="H47" s="5"/>
    </row>
    <row r="48" spans="1:8" x14ac:dyDescent="0.45">
      <c r="A48" s="9">
        <f t="shared" si="0"/>
        <v>47</v>
      </c>
      <c r="B48" s="9"/>
      <c r="C48" s="5"/>
      <c r="D48" s="29"/>
      <c r="E48" s="12"/>
      <c r="F48" s="15"/>
      <c r="G48" s="15"/>
      <c r="H48" s="5"/>
    </row>
    <row r="49" spans="1:8" x14ac:dyDescent="0.45">
      <c r="A49" s="9">
        <f t="shared" si="0"/>
        <v>48</v>
      </c>
      <c r="B49" s="9"/>
      <c r="C49" s="5"/>
      <c r="D49" s="29"/>
      <c r="E49" s="12"/>
      <c r="F49" s="15"/>
      <c r="G49" s="15"/>
      <c r="H49" s="5"/>
    </row>
    <row r="50" spans="1:8" x14ac:dyDescent="0.45">
      <c r="A50" s="9">
        <f t="shared" si="0"/>
        <v>49</v>
      </c>
      <c r="B50" s="9"/>
      <c r="C50" s="5"/>
      <c r="D50" s="29"/>
      <c r="E50" s="12"/>
      <c r="F50" s="15"/>
      <c r="G50" s="15"/>
      <c r="H50" s="5"/>
    </row>
    <row r="51" spans="1:8" x14ac:dyDescent="0.45">
      <c r="A51" s="9">
        <f t="shared" si="0"/>
        <v>50</v>
      </c>
      <c r="B51" s="9"/>
      <c r="C51" s="5"/>
      <c r="D51" s="29"/>
      <c r="E51" s="12"/>
      <c r="F51" s="15"/>
      <c r="G51" s="15"/>
      <c r="H51" s="5"/>
    </row>
    <row r="52" spans="1:8" x14ac:dyDescent="0.45">
      <c r="A52" s="44"/>
      <c r="B52" s="44"/>
      <c r="C52" s="45"/>
      <c r="D52" s="46"/>
      <c r="E52" s="47" t="s">
        <v>119</v>
      </c>
      <c r="F52" s="15">
        <f>SUM(F2:F51)</f>
        <v>0</v>
      </c>
      <c r="G52" s="15">
        <f>SUM(G2:G51)</f>
        <v>0</v>
      </c>
      <c r="H52" s="45"/>
    </row>
    <row r="53" spans="1:8" x14ac:dyDescent="0.45">
      <c r="A53" s="44"/>
      <c r="B53" s="44"/>
      <c r="C53" s="45"/>
      <c r="D53" s="46"/>
      <c r="E53" s="47" t="s">
        <v>120</v>
      </c>
      <c r="F53" s="15">
        <v>0</v>
      </c>
      <c r="G53" s="15">
        <v>0</v>
      </c>
      <c r="H53" s="45"/>
    </row>
    <row r="54" spans="1:8" x14ac:dyDescent="0.45">
      <c r="A54" s="44"/>
      <c r="B54" s="44"/>
      <c r="C54" s="45"/>
      <c r="D54" s="46"/>
      <c r="E54" s="47" t="s">
        <v>121</v>
      </c>
      <c r="F54" s="15">
        <f>F52</f>
        <v>0</v>
      </c>
      <c r="G54" s="15">
        <f>G52</f>
        <v>0</v>
      </c>
      <c r="H54" s="45"/>
    </row>
    <row r="55" spans="1:8" x14ac:dyDescent="0.45">
      <c r="A55" s="9">
        <f>A51+1</f>
        <v>51</v>
      </c>
      <c r="B55" s="9"/>
      <c r="C55" s="5"/>
      <c r="D55" s="29"/>
      <c r="E55" s="12"/>
      <c r="F55" s="15"/>
      <c r="G55" s="15"/>
      <c r="H55" s="5"/>
    </row>
    <row r="56" spans="1:8" x14ac:dyDescent="0.45">
      <c r="A56" s="9">
        <f t="shared" si="0"/>
        <v>52</v>
      </c>
      <c r="B56" s="9"/>
      <c r="C56" s="5"/>
      <c r="D56" s="29"/>
      <c r="E56" s="12"/>
      <c r="F56" s="15"/>
      <c r="G56" s="15"/>
      <c r="H56" s="5"/>
    </row>
    <row r="57" spans="1:8" x14ac:dyDescent="0.45">
      <c r="A57" s="9">
        <f t="shared" si="0"/>
        <v>53</v>
      </c>
      <c r="B57" s="9"/>
      <c r="C57" s="5"/>
      <c r="D57" s="29"/>
      <c r="E57" s="12"/>
      <c r="F57" s="15"/>
      <c r="G57" s="15"/>
      <c r="H57" s="5"/>
    </row>
    <row r="58" spans="1:8" x14ac:dyDescent="0.45">
      <c r="A58" s="9">
        <f t="shared" si="0"/>
        <v>54</v>
      </c>
      <c r="B58" s="9"/>
      <c r="C58" s="5"/>
      <c r="D58" s="29"/>
      <c r="E58" s="12"/>
      <c r="F58" s="15"/>
      <c r="G58" s="15"/>
      <c r="H58" s="5"/>
    </row>
    <row r="59" spans="1:8" x14ac:dyDescent="0.45">
      <c r="A59" s="9">
        <f t="shared" si="0"/>
        <v>55</v>
      </c>
      <c r="B59" s="9"/>
      <c r="C59" s="5"/>
      <c r="D59" s="29"/>
      <c r="E59" s="12"/>
      <c r="F59" s="15"/>
      <c r="G59" s="15"/>
      <c r="H59" s="5"/>
    </row>
    <row r="60" spans="1:8" x14ac:dyDescent="0.45">
      <c r="A60" s="9">
        <f t="shared" si="0"/>
        <v>56</v>
      </c>
      <c r="B60" s="9"/>
      <c r="C60" s="5"/>
      <c r="D60" s="29"/>
      <c r="E60" s="12"/>
      <c r="F60" s="15"/>
      <c r="G60" s="15"/>
      <c r="H60" s="5"/>
    </row>
    <row r="61" spans="1:8" x14ac:dyDescent="0.45">
      <c r="A61" s="9">
        <f t="shared" si="0"/>
        <v>57</v>
      </c>
      <c r="B61" s="9"/>
      <c r="C61" s="5"/>
      <c r="D61" s="29"/>
      <c r="E61" s="12"/>
      <c r="F61" s="15"/>
      <c r="G61" s="15"/>
      <c r="H61" s="5"/>
    </row>
    <row r="62" spans="1:8" x14ac:dyDescent="0.45">
      <c r="A62" s="9">
        <f t="shared" si="0"/>
        <v>58</v>
      </c>
      <c r="B62" s="9"/>
      <c r="C62" s="5"/>
      <c r="D62" s="29"/>
      <c r="E62" s="12"/>
      <c r="F62" s="15"/>
      <c r="G62" s="15"/>
      <c r="H62" s="5"/>
    </row>
    <row r="63" spans="1:8" x14ac:dyDescent="0.45">
      <c r="A63" s="9">
        <f t="shared" si="0"/>
        <v>59</v>
      </c>
      <c r="B63" s="9"/>
      <c r="C63" s="5"/>
      <c r="D63" s="29"/>
      <c r="E63" s="12"/>
      <c r="F63" s="15"/>
      <c r="G63" s="15"/>
      <c r="H63" s="5"/>
    </row>
    <row r="64" spans="1:8" x14ac:dyDescent="0.45">
      <c r="A64" s="9">
        <f t="shared" si="0"/>
        <v>60</v>
      </c>
      <c r="B64" s="9"/>
      <c r="C64" s="5"/>
      <c r="D64" s="29"/>
      <c r="E64" s="12"/>
      <c r="F64" s="15"/>
      <c r="G64" s="15"/>
      <c r="H64" s="5"/>
    </row>
    <row r="65" spans="1:8" x14ac:dyDescent="0.45">
      <c r="A65" s="9">
        <f t="shared" si="0"/>
        <v>61</v>
      </c>
      <c r="B65" s="9"/>
      <c r="C65" s="5"/>
      <c r="D65" s="29"/>
      <c r="E65" s="12"/>
      <c r="F65" s="15"/>
      <c r="G65" s="15"/>
      <c r="H65" s="5"/>
    </row>
    <row r="66" spans="1:8" x14ac:dyDescent="0.45">
      <c r="A66" s="9">
        <f t="shared" si="0"/>
        <v>62</v>
      </c>
      <c r="B66" s="9"/>
      <c r="C66" s="5"/>
      <c r="D66" s="29"/>
      <c r="E66" s="12"/>
      <c r="F66" s="15"/>
      <c r="G66" s="15"/>
      <c r="H66" s="5"/>
    </row>
    <row r="67" spans="1:8" x14ac:dyDescent="0.45">
      <c r="A67" s="9">
        <f t="shared" si="0"/>
        <v>63</v>
      </c>
      <c r="B67" s="9"/>
      <c r="C67" s="5"/>
      <c r="D67" s="29"/>
      <c r="E67" s="12"/>
      <c r="F67" s="15"/>
      <c r="G67" s="15"/>
      <c r="H67" s="5"/>
    </row>
    <row r="68" spans="1:8" x14ac:dyDescent="0.45">
      <c r="A68" s="9">
        <f t="shared" si="0"/>
        <v>64</v>
      </c>
      <c r="B68" s="9"/>
      <c r="C68" s="5"/>
      <c r="D68" s="29"/>
      <c r="E68" s="12"/>
      <c r="F68" s="15"/>
      <c r="G68" s="15"/>
      <c r="H68" s="5"/>
    </row>
    <row r="69" spans="1:8" x14ac:dyDescent="0.45">
      <c r="A69" s="9">
        <f t="shared" si="0"/>
        <v>65</v>
      </c>
      <c r="B69" s="9"/>
      <c r="C69" s="5"/>
      <c r="D69" s="29"/>
      <c r="E69" s="12"/>
      <c r="F69" s="15"/>
      <c r="G69" s="15"/>
      <c r="H69" s="5"/>
    </row>
    <row r="70" spans="1:8" x14ac:dyDescent="0.45">
      <c r="A70" s="9">
        <f t="shared" si="0"/>
        <v>66</v>
      </c>
      <c r="B70" s="9"/>
      <c r="C70" s="5"/>
      <c r="D70" s="29"/>
      <c r="E70" s="12"/>
      <c r="F70" s="15"/>
      <c r="G70" s="15"/>
      <c r="H70" s="5"/>
    </row>
    <row r="71" spans="1:8" x14ac:dyDescent="0.45">
      <c r="A71" s="9">
        <f t="shared" ref="A71:A137" si="1">A70+1</f>
        <v>67</v>
      </c>
      <c r="B71" s="9"/>
      <c r="C71" s="5"/>
      <c r="D71" s="29"/>
      <c r="E71" s="12"/>
      <c r="F71" s="15"/>
      <c r="G71" s="15"/>
      <c r="H71" s="5"/>
    </row>
    <row r="72" spans="1:8" x14ac:dyDescent="0.45">
      <c r="A72" s="9">
        <f t="shared" si="1"/>
        <v>68</v>
      </c>
      <c r="B72" s="9"/>
      <c r="C72" s="5"/>
      <c r="D72" s="29"/>
      <c r="E72" s="12"/>
      <c r="F72" s="15"/>
      <c r="G72" s="15"/>
      <c r="H72" s="5"/>
    </row>
    <row r="73" spans="1:8" x14ac:dyDescent="0.45">
      <c r="A73" s="9">
        <f t="shared" si="1"/>
        <v>69</v>
      </c>
      <c r="B73" s="9"/>
      <c r="C73" s="5"/>
      <c r="D73" s="29"/>
      <c r="E73" s="12"/>
      <c r="F73" s="15"/>
      <c r="G73" s="15"/>
      <c r="H73" s="5"/>
    </row>
    <row r="74" spans="1:8" x14ac:dyDescent="0.45">
      <c r="A74" s="9">
        <f t="shared" si="1"/>
        <v>70</v>
      </c>
      <c r="B74" s="9"/>
      <c r="C74" s="5"/>
      <c r="D74" s="29"/>
      <c r="E74" s="12"/>
      <c r="F74" s="15"/>
      <c r="G74" s="15"/>
      <c r="H74" s="5"/>
    </row>
    <row r="75" spans="1:8" x14ac:dyDescent="0.45">
      <c r="A75" s="9">
        <f t="shared" si="1"/>
        <v>71</v>
      </c>
      <c r="B75" s="9"/>
      <c r="C75" s="5"/>
      <c r="D75" s="29"/>
      <c r="E75" s="12"/>
      <c r="F75" s="15"/>
      <c r="G75" s="15"/>
      <c r="H75" s="5"/>
    </row>
    <row r="76" spans="1:8" x14ac:dyDescent="0.45">
      <c r="A76" s="9">
        <f t="shared" si="1"/>
        <v>72</v>
      </c>
      <c r="B76" s="9"/>
      <c r="C76" s="5"/>
      <c r="D76" s="29"/>
      <c r="E76" s="12"/>
      <c r="F76" s="15"/>
      <c r="G76" s="15"/>
      <c r="H76" s="5"/>
    </row>
    <row r="77" spans="1:8" x14ac:dyDescent="0.45">
      <c r="A77" s="9">
        <f t="shared" si="1"/>
        <v>73</v>
      </c>
      <c r="B77" s="9"/>
      <c r="C77" s="5"/>
      <c r="D77" s="29"/>
      <c r="E77" s="12"/>
      <c r="F77" s="15"/>
      <c r="G77" s="15"/>
      <c r="H77" s="5"/>
    </row>
    <row r="78" spans="1:8" x14ac:dyDescent="0.45">
      <c r="A78" s="9">
        <f t="shared" si="1"/>
        <v>74</v>
      </c>
      <c r="B78" s="9"/>
      <c r="C78" s="5"/>
      <c r="D78" s="29"/>
      <c r="E78" s="12"/>
      <c r="F78" s="15"/>
      <c r="G78" s="15"/>
      <c r="H78" s="5"/>
    </row>
    <row r="79" spans="1:8" x14ac:dyDescent="0.45">
      <c r="A79" s="9">
        <f t="shared" si="1"/>
        <v>75</v>
      </c>
      <c r="B79" s="9"/>
      <c r="C79" s="5"/>
      <c r="D79" s="29"/>
      <c r="E79" s="12"/>
      <c r="F79" s="15"/>
      <c r="G79" s="15"/>
      <c r="H79" s="5"/>
    </row>
    <row r="80" spans="1:8" x14ac:dyDescent="0.45">
      <c r="A80" s="9">
        <f t="shared" si="1"/>
        <v>76</v>
      </c>
      <c r="B80" s="9"/>
      <c r="C80" s="5"/>
      <c r="D80" s="29"/>
      <c r="E80" s="12"/>
      <c r="F80" s="15"/>
      <c r="G80" s="15"/>
      <c r="H80" s="5"/>
    </row>
    <row r="81" spans="1:8" x14ac:dyDescent="0.45">
      <c r="A81" s="9">
        <f t="shared" si="1"/>
        <v>77</v>
      </c>
      <c r="B81" s="9"/>
      <c r="C81" s="5"/>
      <c r="D81" s="29"/>
      <c r="E81" s="12"/>
      <c r="F81" s="15"/>
      <c r="G81" s="15"/>
      <c r="H81" s="5"/>
    </row>
    <row r="82" spans="1:8" x14ac:dyDescent="0.45">
      <c r="A82" s="9">
        <f t="shared" si="1"/>
        <v>78</v>
      </c>
      <c r="B82" s="9"/>
      <c r="C82" s="5"/>
      <c r="D82" s="29"/>
      <c r="E82" s="12"/>
      <c r="F82" s="15"/>
      <c r="G82" s="15"/>
      <c r="H82" s="5"/>
    </row>
    <row r="83" spans="1:8" x14ac:dyDescent="0.45">
      <c r="A83" s="9">
        <f t="shared" si="1"/>
        <v>79</v>
      </c>
      <c r="B83" s="9"/>
      <c r="C83" s="5"/>
      <c r="D83" s="29"/>
      <c r="E83" s="12"/>
      <c r="F83" s="15"/>
      <c r="G83" s="15"/>
      <c r="H83" s="5"/>
    </row>
    <row r="84" spans="1:8" x14ac:dyDescent="0.45">
      <c r="A84" s="9">
        <f t="shared" si="1"/>
        <v>80</v>
      </c>
      <c r="B84" s="9"/>
      <c r="C84" s="5"/>
      <c r="D84" s="29"/>
      <c r="E84" s="12"/>
      <c r="F84" s="15"/>
      <c r="G84" s="15"/>
      <c r="H84" s="5"/>
    </row>
    <row r="85" spans="1:8" x14ac:dyDescent="0.45">
      <c r="A85" s="9">
        <f t="shared" si="1"/>
        <v>81</v>
      </c>
      <c r="B85" s="9"/>
      <c r="C85" s="5"/>
      <c r="D85" s="29"/>
      <c r="E85" s="12"/>
      <c r="F85" s="15"/>
      <c r="G85" s="15"/>
      <c r="H85" s="5"/>
    </row>
    <row r="86" spans="1:8" x14ac:dyDescent="0.45">
      <c r="A86" s="9">
        <f t="shared" si="1"/>
        <v>82</v>
      </c>
      <c r="B86" s="9"/>
      <c r="C86" s="5"/>
      <c r="D86" s="29"/>
      <c r="E86" s="12"/>
      <c r="F86" s="15"/>
      <c r="G86" s="15"/>
      <c r="H86" s="5"/>
    </row>
    <row r="87" spans="1:8" x14ac:dyDescent="0.45">
      <c r="A87" s="9">
        <f t="shared" si="1"/>
        <v>83</v>
      </c>
      <c r="B87" s="9"/>
      <c r="C87" s="5"/>
      <c r="D87" s="29"/>
      <c r="E87" s="12"/>
      <c r="F87" s="15"/>
      <c r="G87" s="15"/>
      <c r="H87" s="5"/>
    </row>
    <row r="88" spans="1:8" x14ac:dyDescent="0.45">
      <c r="A88" s="9">
        <f t="shared" si="1"/>
        <v>84</v>
      </c>
      <c r="B88" s="9"/>
      <c r="C88" s="5"/>
      <c r="D88" s="29"/>
      <c r="E88" s="12"/>
      <c r="F88" s="15"/>
      <c r="G88" s="15"/>
      <c r="H88" s="5"/>
    </row>
    <row r="89" spans="1:8" x14ac:dyDescent="0.45">
      <c r="A89" s="9">
        <f t="shared" si="1"/>
        <v>85</v>
      </c>
      <c r="B89" s="9"/>
      <c r="C89" s="5"/>
      <c r="D89" s="29"/>
      <c r="E89" s="12"/>
      <c r="F89" s="15"/>
      <c r="G89" s="15"/>
      <c r="H89" s="5"/>
    </row>
    <row r="90" spans="1:8" x14ac:dyDescent="0.45">
      <c r="A90" s="9">
        <f t="shared" si="1"/>
        <v>86</v>
      </c>
      <c r="B90" s="9"/>
      <c r="C90" s="5"/>
      <c r="D90" s="29"/>
      <c r="E90" s="12"/>
      <c r="F90" s="15"/>
      <c r="G90" s="15"/>
      <c r="H90" s="5"/>
    </row>
    <row r="91" spans="1:8" x14ac:dyDescent="0.45">
      <c r="A91" s="9">
        <f t="shared" si="1"/>
        <v>87</v>
      </c>
      <c r="B91" s="9"/>
      <c r="C91" s="5"/>
      <c r="D91" s="29"/>
      <c r="E91" s="12"/>
      <c r="F91" s="15"/>
      <c r="G91" s="15"/>
      <c r="H91" s="5"/>
    </row>
    <row r="92" spans="1:8" x14ac:dyDescent="0.45">
      <c r="A92" s="9">
        <f t="shared" si="1"/>
        <v>88</v>
      </c>
      <c r="B92" s="9"/>
      <c r="C92" s="5"/>
      <c r="D92" s="29"/>
      <c r="E92" s="12"/>
      <c r="F92" s="15"/>
      <c r="G92" s="15"/>
      <c r="H92" s="5"/>
    </row>
    <row r="93" spans="1:8" x14ac:dyDescent="0.45">
      <c r="A93" s="9">
        <f t="shared" si="1"/>
        <v>89</v>
      </c>
      <c r="B93" s="9"/>
      <c r="C93" s="5"/>
      <c r="D93" s="29"/>
      <c r="E93" s="12"/>
      <c r="F93" s="15"/>
      <c r="G93" s="15"/>
      <c r="H93" s="5"/>
    </row>
    <row r="94" spans="1:8" x14ac:dyDescent="0.45">
      <c r="A94" s="9">
        <f t="shared" si="1"/>
        <v>90</v>
      </c>
      <c r="B94" s="9"/>
      <c r="C94" s="5"/>
      <c r="D94" s="29"/>
      <c r="E94" s="12"/>
      <c r="F94" s="15"/>
      <c r="G94" s="15"/>
      <c r="H94" s="5"/>
    </row>
    <row r="95" spans="1:8" x14ac:dyDescent="0.45">
      <c r="A95" s="9">
        <f t="shared" si="1"/>
        <v>91</v>
      </c>
      <c r="B95" s="9"/>
      <c r="C95" s="5"/>
      <c r="D95" s="29"/>
      <c r="E95" s="12"/>
      <c r="F95" s="15"/>
      <c r="G95" s="15"/>
      <c r="H95" s="5"/>
    </row>
    <row r="96" spans="1:8" x14ac:dyDescent="0.45">
      <c r="A96" s="9">
        <f t="shared" si="1"/>
        <v>92</v>
      </c>
      <c r="B96" s="9"/>
      <c r="C96" s="5"/>
      <c r="D96" s="29"/>
      <c r="E96" s="12"/>
      <c r="F96" s="15"/>
      <c r="G96" s="15"/>
      <c r="H96" s="5"/>
    </row>
    <row r="97" spans="1:8" x14ac:dyDescent="0.45">
      <c r="A97" s="9">
        <f t="shared" si="1"/>
        <v>93</v>
      </c>
      <c r="B97" s="9"/>
      <c r="C97" s="5"/>
      <c r="D97" s="29"/>
      <c r="E97" s="12"/>
      <c r="F97" s="15"/>
      <c r="G97" s="15"/>
      <c r="H97" s="5"/>
    </row>
    <row r="98" spans="1:8" x14ac:dyDescent="0.45">
      <c r="A98" s="9">
        <f t="shared" si="1"/>
        <v>94</v>
      </c>
      <c r="B98" s="9"/>
      <c r="C98" s="5"/>
      <c r="D98" s="29"/>
      <c r="E98" s="12"/>
      <c r="F98" s="15"/>
      <c r="G98" s="15"/>
      <c r="H98" s="5"/>
    </row>
    <row r="99" spans="1:8" x14ac:dyDescent="0.45">
      <c r="A99" s="9">
        <f t="shared" si="1"/>
        <v>95</v>
      </c>
      <c r="B99" s="9"/>
      <c r="C99" s="5"/>
      <c r="D99" s="29"/>
      <c r="E99" s="12"/>
      <c r="F99" s="15"/>
      <c r="G99" s="15"/>
      <c r="H99" s="5"/>
    </row>
    <row r="100" spans="1:8" x14ac:dyDescent="0.45">
      <c r="A100" s="9">
        <f t="shared" si="1"/>
        <v>96</v>
      </c>
      <c r="B100" s="9"/>
      <c r="C100" s="5"/>
      <c r="D100" s="29"/>
      <c r="E100" s="12"/>
      <c r="F100" s="15"/>
      <c r="G100" s="15"/>
      <c r="H100" s="5"/>
    </row>
    <row r="101" spans="1:8" x14ac:dyDescent="0.45">
      <c r="A101" s="9">
        <f t="shared" si="1"/>
        <v>97</v>
      </c>
      <c r="B101" s="9"/>
      <c r="C101" s="5"/>
      <c r="D101" s="29"/>
      <c r="E101" s="12"/>
      <c r="F101" s="15"/>
      <c r="G101" s="15"/>
      <c r="H101" s="5"/>
    </row>
    <row r="102" spans="1:8" x14ac:dyDescent="0.45">
      <c r="A102" s="9">
        <f t="shared" si="1"/>
        <v>98</v>
      </c>
      <c r="B102" s="9"/>
      <c r="C102" s="5"/>
      <c r="D102" s="29"/>
      <c r="E102" s="12"/>
      <c r="F102" s="15"/>
      <c r="G102" s="15"/>
      <c r="H102" s="5"/>
    </row>
    <row r="103" spans="1:8" x14ac:dyDescent="0.45">
      <c r="A103" s="9">
        <f t="shared" si="1"/>
        <v>99</v>
      </c>
      <c r="B103" s="9"/>
      <c r="C103" s="5"/>
      <c r="D103" s="29"/>
      <c r="E103" s="12"/>
      <c r="F103" s="15"/>
      <c r="G103" s="15"/>
      <c r="H103" s="5"/>
    </row>
    <row r="104" spans="1:8" x14ac:dyDescent="0.45">
      <c r="A104" s="9">
        <f t="shared" si="1"/>
        <v>100</v>
      </c>
      <c r="B104" s="9"/>
      <c r="C104" s="5"/>
      <c r="D104" s="29"/>
      <c r="E104" s="12"/>
      <c r="F104" s="15"/>
      <c r="G104" s="15"/>
      <c r="H104" s="5"/>
    </row>
    <row r="105" spans="1:8" x14ac:dyDescent="0.45">
      <c r="A105" s="44"/>
      <c r="B105" s="44"/>
      <c r="C105" s="45"/>
      <c r="D105" s="46"/>
      <c r="E105" s="47" t="s">
        <v>119</v>
      </c>
      <c r="F105" s="15">
        <f>SUM(F55:F104)</f>
        <v>0</v>
      </c>
      <c r="G105" s="15">
        <f>SUM(G55:G104)</f>
        <v>0</v>
      </c>
      <c r="H105" s="45"/>
    </row>
    <row r="106" spans="1:8" x14ac:dyDescent="0.45">
      <c r="A106" s="44"/>
      <c r="B106" s="44"/>
      <c r="C106" s="45"/>
      <c r="D106" s="46"/>
      <c r="E106" s="47" t="s">
        <v>120</v>
      </c>
      <c r="F106" s="15">
        <f>F54</f>
        <v>0</v>
      </c>
      <c r="G106" s="15">
        <f>G54</f>
        <v>0</v>
      </c>
      <c r="H106" s="45"/>
    </row>
    <row r="107" spans="1:8" x14ac:dyDescent="0.45">
      <c r="A107" s="44"/>
      <c r="B107" s="44"/>
      <c r="C107" s="45"/>
      <c r="D107" s="46"/>
      <c r="E107" s="47" t="s">
        <v>121</v>
      </c>
      <c r="F107" s="15">
        <f>F106+F105</f>
        <v>0</v>
      </c>
      <c r="G107" s="15">
        <f>G106+G105</f>
        <v>0</v>
      </c>
      <c r="H107" s="45"/>
    </row>
    <row r="108" spans="1:8" x14ac:dyDescent="0.45">
      <c r="A108" s="9">
        <f>A104+1</f>
        <v>101</v>
      </c>
      <c r="B108" s="9"/>
      <c r="C108" s="5"/>
      <c r="D108" s="29"/>
      <c r="E108" s="12"/>
      <c r="F108" s="15"/>
      <c r="G108" s="15"/>
      <c r="H108" s="5"/>
    </row>
    <row r="109" spans="1:8" x14ac:dyDescent="0.45">
      <c r="A109" s="9">
        <f t="shared" si="1"/>
        <v>102</v>
      </c>
      <c r="B109" s="9"/>
      <c r="C109" s="5"/>
      <c r="D109" s="29"/>
      <c r="E109" s="12"/>
      <c r="F109" s="15"/>
      <c r="G109" s="15"/>
      <c r="H109" s="5"/>
    </row>
    <row r="110" spans="1:8" x14ac:dyDescent="0.45">
      <c r="A110" s="9">
        <f t="shared" si="1"/>
        <v>103</v>
      </c>
      <c r="B110" s="9"/>
      <c r="C110" s="5"/>
      <c r="D110" s="29"/>
      <c r="E110" s="12"/>
      <c r="F110" s="15"/>
      <c r="G110" s="15"/>
      <c r="H110" s="5"/>
    </row>
    <row r="111" spans="1:8" x14ac:dyDescent="0.45">
      <c r="A111" s="9">
        <f t="shared" si="1"/>
        <v>104</v>
      </c>
      <c r="B111" s="9"/>
      <c r="C111" s="5"/>
      <c r="D111" s="29"/>
      <c r="E111" s="12"/>
      <c r="F111" s="15"/>
      <c r="G111" s="15"/>
      <c r="H111" s="5"/>
    </row>
    <row r="112" spans="1:8" x14ac:dyDescent="0.45">
      <c r="A112" s="9">
        <f t="shared" si="1"/>
        <v>105</v>
      </c>
      <c r="B112" s="9"/>
      <c r="C112" s="5"/>
      <c r="D112" s="29"/>
      <c r="E112" s="12"/>
      <c r="F112" s="15"/>
      <c r="G112" s="15"/>
      <c r="H112" s="5"/>
    </row>
    <row r="113" spans="1:8" x14ac:dyDescent="0.45">
      <c r="A113" s="9">
        <f t="shared" si="1"/>
        <v>106</v>
      </c>
      <c r="B113" s="9"/>
      <c r="C113" s="5"/>
      <c r="D113" s="29"/>
      <c r="E113" s="12"/>
      <c r="F113" s="15"/>
      <c r="G113" s="15"/>
      <c r="H113" s="5"/>
    </row>
    <row r="114" spans="1:8" x14ac:dyDescent="0.45">
      <c r="A114" s="9">
        <f t="shared" si="1"/>
        <v>107</v>
      </c>
      <c r="B114" s="9"/>
      <c r="C114" s="5"/>
      <c r="D114" s="29"/>
      <c r="E114" s="12"/>
      <c r="F114" s="15"/>
      <c r="G114" s="15"/>
      <c r="H114" s="5"/>
    </row>
    <row r="115" spans="1:8" x14ac:dyDescent="0.45">
      <c r="A115" s="9">
        <f t="shared" si="1"/>
        <v>108</v>
      </c>
      <c r="B115" s="9"/>
      <c r="C115" s="5"/>
      <c r="D115" s="29"/>
      <c r="E115" s="12"/>
      <c r="F115" s="15"/>
      <c r="G115" s="15"/>
      <c r="H115" s="5"/>
    </row>
    <row r="116" spans="1:8" x14ac:dyDescent="0.45">
      <c r="A116" s="9">
        <f t="shared" si="1"/>
        <v>109</v>
      </c>
      <c r="B116" s="9"/>
      <c r="C116" s="5"/>
      <c r="D116" s="29"/>
      <c r="E116" s="12"/>
      <c r="F116" s="15"/>
      <c r="G116" s="15"/>
      <c r="H116" s="5"/>
    </row>
    <row r="117" spans="1:8" x14ac:dyDescent="0.45">
      <c r="A117" s="9">
        <f t="shared" si="1"/>
        <v>110</v>
      </c>
      <c r="B117" s="9"/>
      <c r="C117" s="5"/>
      <c r="D117" s="29"/>
      <c r="E117" s="12"/>
      <c r="F117" s="15"/>
      <c r="G117" s="15"/>
      <c r="H117" s="5"/>
    </row>
    <row r="118" spans="1:8" x14ac:dyDescent="0.45">
      <c r="A118" s="9">
        <f t="shared" si="1"/>
        <v>111</v>
      </c>
      <c r="B118" s="9"/>
      <c r="C118" s="5"/>
      <c r="D118" s="29"/>
      <c r="E118" s="12"/>
      <c r="F118" s="15"/>
      <c r="G118" s="15"/>
      <c r="H118" s="5"/>
    </row>
    <row r="119" spans="1:8" x14ac:dyDescent="0.45">
      <c r="A119" s="9">
        <f t="shared" si="1"/>
        <v>112</v>
      </c>
      <c r="B119" s="9"/>
      <c r="C119" s="5"/>
      <c r="D119" s="29"/>
      <c r="E119" s="12"/>
      <c r="F119" s="15"/>
      <c r="G119" s="15"/>
      <c r="H119" s="5"/>
    </row>
    <row r="120" spans="1:8" x14ac:dyDescent="0.45">
      <c r="A120" s="9">
        <f t="shared" si="1"/>
        <v>113</v>
      </c>
      <c r="B120" s="9"/>
      <c r="C120" s="5"/>
      <c r="D120" s="29"/>
      <c r="E120" s="12"/>
      <c r="F120" s="15"/>
      <c r="G120" s="15"/>
      <c r="H120" s="5"/>
    </row>
    <row r="121" spans="1:8" x14ac:dyDescent="0.45">
      <c r="A121" s="9">
        <f t="shared" si="1"/>
        <v>114</v>
      </c>
      <c r="B121" s="9"/>
      <c r="C121" s="5"/>
      <c r="D121" s="29"/>
      <c r="E121" s="12"/>
      <c r="F121" s="15"/>
      <c r="G121" s="15"/>
      <c r="H121" s="5"/>
    </row>
    <row r="122" spans="1:8" x14ac:dyDescent="0.45">
      <c r="A122" s="9">
        <f t="shared" si="1"/>
        <v>115</v>
      </c>
      <c r="B122" s="9"/>
      <c r="C122" s="5"/>
      <c r="D122" s="29"/>
      <c r="E122" s="12"/>
      <c r="F122" s="15"/>
      <c r="G122" s="15"/>
      <c r="H122" s="5"/>
    </row>
    <row r="123" spans="1:8" x14ac:dyDescent="0.45">
      <c r="A123" s="9">
        <f t="shared" si="1"/>
        <v>116</v>
      </c>
      <c r="B123" s="9"/>
      <c r="C123" s="5"/>
      <c r="D123" s="29"/>
      <c r="E123" s="12"/>
      <c r="F123" s="15"/>
      <c r="G123" s="15"/>
      <c r="H123" s="5"/>
    </row>
    <row r="124" spans="1:8" x14ac:dyDescent="0.45">
      <c r="A124" s="9">
        <f t="shared" si="1"/>
        <v>117</v>
      </c>
      <c r="B124" s="9"/>
      <c r="C124" s="5"/>
      <c r="D124" s="29"/>
      <c r="E124" s="12"/>
      <c r="F124" s="15"/>
      <c r="G124" s="15"/>
      <c r="H124" s="5"/>
    </row>
    <row r="125" spans="1:8" x14ac:dyDescent="0.45">
      <c r="A125" s="9">
        <f t="shared" si="1"/>
        <v>118</v>
      </c>
      <c r="B125" s="9"/>
      <c r="C125" s="5"/>
      <c r="D125" s="29"/>
      <c r="E125" s="12"/>
      <c r="F125" s="15"/>
      <c r="G125" s="15"/>
      <c r="H125" s="5"/>
    </row>
    <row r="126" spans="1:8" x14ac:dyDescent="0.45">
      <c r="A126" s="9">
        <f t="shared" si="1"/>
        <v>119</v>
      </c>
      <c r="B126" s="9"/>
      <c r="C126" s="5"/>
      <c r="D126" s="29"/>
      <c r="E126" s="12"/>
      <c r="F126" s="15"/>
      <c r="G126" s="15"/>
      <c r="H126" s="5"/>
    </row>
    <row r="127" spans="1:8" x14ac:dyDescent="0.45">
      <c r="A127" s="9">
        <f t="shared" si="1"/>
        <v>120</v>
      </c>
      <c r="B127" s="9"/>
      <c r="C127" s="5"/>
      <c r="D127" s="29"/>
      <c r="E127" s="12"/>
      <c r="F127" s="15"/>
      <c r="G127" s="15"/>
      <c r="H127" s="5"/>
    </row>
    <row r="128" spans="1:8" x14ac:dyDescent="0.45">
      <c r="A128" s="9">
        <f t="shared" si="1"/>
        <v>121</v>
      </c>
      <c r="B128" s="9"/>
      <c r="C128" s="5"/>
      <c r="D128" s="29"/>
      <c r="E128" s="12"/>
      <c r="F128" s="15"/>
      <c r="G128" s="15"/>
      <c r="H128" s="5"/>
    </row>
    <row r="129" spans="1:8" x14ac:dyDescent="0.45">
      <c r="A129" s="9">
        <f t="shared" si="1"/>
        <v>122</v>
      </c>
      <c r="B129" s="9"/>
      <c r="C129" s="5"/>
      <c r="D129" s="29"/>
      <c r="E129" s="12"/>
      <c r="F129" s="15"/>
      <c r="G129" s="15"/>
      <c r="H129" s="5"/>
    </row>
    <row r="130" spans="1:8" x14ac:dyDescent="0.45">
      <c r="A130" s="9">
        <f t="shared" si="1"/>
        <v>123</v>
      </c>
      <c r="B130" s="9"/>
      <c r="C130" s="5"/>
      <c r="D130" s="29"/>
      <c r="E130" s="12"/>
      <c r="F130" s="15"/>
      <c r="G130" s="15"/>
      <c r="H130" s="5"/>
    </row>
    <row r="131" spans="1:8" x14ac:dyDescent="0.45">
      <c r="A131" s="9">
        <f t="shared" si="1"/>
        <v>124</v>
      </c>
      <c r="B131" s="9"/>
      <c r="C131" s="5"/>
      <c r="D131" s="29"/>
      <c r="E131" s="12"/>
      <c r="F131" s="15"/>
      <c r="G131" s="15"/>
      <c r="H131" s="5"/>
    </row>
    <row r="132" spans="1:8" x14ac:dyDescent="0.45">
      <c r="A132" s="9">
        <f t="shared" si="1"/>
        <v>125</v>
      </c>
      <c r="B132" s="9"/>
      <c r="C132" s="5"/>
      <c r="D132" s="29"/>
      <c r="E132" s="12"/>
      <c r="F132" s="15"/>
      <c r="G132" s="15"/>
      <c r="H132" s="5"/>
    </row>
    <row r="133" spans="1:8" x14ac:dyDescent="0.45">
      <c r="A133" s="9">
        <f t="shared" si="1"/>
        <v>126</v>
      </c>
      <c r="B133" s="9"/>
      <c r="C133" s="5"/>
      <c r="D133" s="29"/>
      <c r="E133" s="12"/>
      <c r="F133" s="15"/>
      <c r="G133" s="15"/>
      <c r="H133" s="5"/>
    </row>
    <row r="134" spans="1:8" x14ac:dyDescent="0.45">
      <c r="A134" s="9">
        <f t="shared" si="1"/>
        <v>127</v>
      </c>
      <c r="B134" s="9"/>
      <c r="C134" s="5"/>
      <c r="D134" s="29"/>
      <c r="E134" s="12"/>
      <c r="F134" s="15"/>
      <c r="G134" s="15"/>
      <c r="H134" s="5"/>
    </row>
    <row r="135" spans="1:8" x14ac:dyDescent="0.45">
      <c r="A135" s="9">
        <f t="shared" si="1"/>
        <v>128</v>
      </c>
      <c r="B135" s="9"/>
      <c r="C135" s="5"/>
      <c r="D135" s="29"/>
      <c r="E135" s="12"/>
      <c r="F135" s="15"/>
      <c r="G135" s="15"/>
      <c r="H135" s="5"/>
    </row>
    <row r="136" spans="1:8" x14ac:dyDescent="0.45">
      <c r="A136" s="9">
        <f t="shared" si="1"/>
        <v>129</v>
      </c>
      <c r="B136" s="9"/>
      <c r="C136" s="5"/>
      <c r="D136" s="29"/>
      <c r="E136" s="12"/>
      <c r="F136" s="15"/>
      <c r="G136" s="15"/>
      <c r="H136" s="5"/>
    </row>
    <row r="137" spans="1:8" x14ac:dyDescent="0.45">
      <c r="A137" s="9">
        <f t="shared" si="1"/>
        <v>130</v>
      </c>
      <c r="B137" s="9"/>
      <c r="C137" s="5"/>
      <c r="D137" s="29"/>
      <c r="E137" s="12"/>
      <c r="F137" s="15"/>
      <c r="G137" s="15"/>
      <c r="H137" s="5"/>
    </row>
    <row r="138" spans="1:8" x14ac:dyDescent="0.45">
      <c r="A138" s="9">
        <f t="shared" ref="A138:A204" si="2">A137+1</f>
        <v>131</v>
      </c>
      <c r="B138" s="9"/>
      <c r="C138" s="5"/>
      <c r="D138" s="29"/>
      <c r="E138" s="12"/>
      <c r="F138" s="15"/>
      <c r="G138" s="15"/>
      <c r="H138" s="5"/>
    </row>
    <row r="139" spans="1:8" x14ac:dyDescent="0.45">
      <c r="A139" s="9">
        <f t="shared" si="2"/>
        <v>132</v>
      </c>
      <c r="B139" s="9"/>
      <c r="C139" s="5"/>
      <c r="D139" s="29"/>
      <c r="E139" s="12"/>
      <c r="F139" s="15"/>
      <c r="G139" s="15"/>
      <c r="H139" s="5"/>
    </row>
    <row r="140" spans="1:8" x14ac:dyDescent="0.45">
      <c r="A140" s="9">
        <f t="shared" si="2"/>
        <v>133</v>
      </c>
      <c r="B140" s="9"/>
      <c r="C140" s="5"/>
      <c r="D140" s="29"/>
      <c r="E140" s="12"/>
      <c r="F140" s="15"/>
      <c r="G140" s="15"/>
      <c r="H140" s="5"/>
    </row>
    <row r="141" spans="1:8" x14ac:dyDescent="0.45">
      <c r="A141" s="9">
        <f t="shared" si="2"/>
        <v>134</v>
      </c>
      <c r="B141" s="9"/>
      <c r="C141" s="5"/>
      <c r="D141" s="29"/>
      <c r="E141" s="12"/>
      <c r="F141" s="15"/>
      <c r="G141" s="15"/>
      <c r="H141" s="5"/>
    </row>
    <row r="142" spans="1:8" x14ac:dyDescent="0.45">
      <c r="A142" s="9">
        <f t="shared" si="2"/>
        <v>135</v>
      </c>
      <c r="B142" s="9"/>
      <c r="C142" s="5"/>
      <c r="D142" s="29"/>
      <c r="E142" s="12"/>
      <c r="F142" s="15"/>
      <c r="G142" s="15"/>
      <c r="H142" s="5"/>
    </row>
    <row r="143" spans="1:8" x14ac:dyDescent="0.45">
      <c r="A143" s="9">
        <f t="shared" si="2"/>
        <v>136</v>
      </c>
      <c r="B143" s="9"/>
      <c r="C143" s="5"/>
      <c r="D143" s="29"/>
      <c r="E143" s="12"/>
      <c r="F143" s="15"/>
      <c r="G143" s="15"/>
      <c r="H143" s="5"/>
    </row>
    <row r="144" spans="1:8" x14ac:dyDescent="0.45">
      <c r="A144" s="9">
        <f t="shared" si="2"/>
        <v>137</v>
      </c>
      <c r="B144" s="9"/>
      <c r="C144" s="5"/>
      <c r="D144" s="29"/>
      <c r="E144" s="12"/>
      <c r="F144" s="15"/>
      <c r="G144" s="15"/>
      <c r="H144" s="5"/>
    </row>
    <row r="145" spans="1:8" x14ac:dyDescent="0.45">
      <c r="A145" s="9">
        <f t="shared" si="2"/>
        <v>138</v>
      </c>
      <c r="B145" s="9"/>
      <c r="C145" s="5"/>
      <c r="D145" s="29"/>
      <c r="E145" s="12"/>
      <c r="F145" s="15"/>
      <c r="G145" s="15"/>
      <c r="H145" s="5"/>
    </row>
    <row r="146" spans="1:8" x14ac:dyDescent="0.45">
      <c r="A146" s="9">
        <f t="shared" si="2"/>
        <v>139</v>
      </c>
      <c r="B146" s="9"/>
      <c r="C146" s="5"/>
      <c r="D146" s="29"/>
      <c r="E146" s="12"/>
      <c r="F146" s="15"/>
      <c r="G146" s="15"/>
      <c r="H146" s="5"/>
    </row>
    <row r="147" spans="1:8" x14ac:dyDescent="0.45">
      <c r="A147" s="9">
        <f t="shared" si="2"/>
        <v>140</v>
      </c>
      <c r="B147" s="9"/>
      <c r="C147" s="5"/>
      <c r="D147" s="29"/>
      <c r="E147" s="12"/>
      <c r="F147" s="15"/>
      <c r="G147" s="15"/>
      <c r="H147" s="5"/>
    </row>
    <row r="148" spans="1:8" x14ac:dyDescent="0.45">
      <c r="A148" s="9">
        <f t="shared" si="2"/>
        <v>141</v>
      </c>
      <c r="B148" s="9"/>
      <c r="C148" s="5"/>
      <c r="D148" s="29"/>
      <c r="E148" s="12"/>
      <c r="F148" s="15"/>
      <c r="G148" s="15"/>
      <c r="H148" s="5"/>
    </row>
    <row r="149" spans="1:8" x14ac:dyDescent="0.45">
      <c r="A149" s="9">
        <f t="shared" si="2"/>
        <v>142</v>
      </c>
      <c r="B149" s="9"/>
      <c r="C149" s="5"/>
      <c r="D149" s="29"/>
      <c r="E149" s="12"/>
      <c r="F149" s="15"/>
      <c r="G149" s="15"/>
      <c r="H149" s="5"/>
    </row>
    <row r="150" spans="1:8" x14ac:dyDescent="0.45">
      <c r="A150" s="9">
        <f t="shared" si="2"/>
        <v>143</v>
      </c>
      <c r="B150" s="9"/>
      <c r="C150" s="5"/>
      <c r="D150" s="29"/>
      <c r="E150" s="12"/>
      <c r="F150" s="15"/>
      <c r="G150" s="15"/>
      <c r="H150" s="5"/>
    </row>
    <row r="151" spans="1:8" x14ac:dyDescent="0.45">
      <c r="A151" s="9">
        <f t="shared" si="2"/>
        <v>144</v>
      </c>
      <c r="B151" s="9"/>
      <c r="C151" s="5"/>
      <c r="D151" s="29"/>
      <c r="E151" s="12"/>
      <c r="F151" s="15"/>
      <c r="G151" s="15"/>
      <c r="H151" s="5"/>
    </row>
    <row r="152" spans="1:8" x14ac:dyDescent="0.45">
      <c r="A152" s="9">
        <f t="shared" si="2"/>
        <v>145</v>
      </c>
      <c r="B152" s="9"/>
      <c r="C152" s="5"/>
      <c r="D152" s="29"/>
      <c r="E152" s="12"/>
      <c r="F152" s="15"/>
      <c r="G152" s="15"/>
      <c r="H152" s="5"/>
    </row>
    <row r="153" spans="1:8" x14ac:dyDescent="0.45">
      <c r="A153" s="9">
        <f t="shared" si="2"/>
        <v>146</v>
      </c>
      <c r="B153" s="9"/>
      <c r="C153" s="5"/>
      <c r="D153" s="29"/>
      <c r="E153" s="12"/>
      <c r="F153" s="15"/>
      <c r="G153" s="15"/>
      <c r="H153" s="5"/>
    </row>
    <row r="154" spans="1:8" x14ac:dyDescent="0.45">
      <c r="A154" s="9">
        <f t="shared" si="2"/>
        <v>147</v>
      </c>
      <c r="B154" s="9"/>
      <c r="C154" s="5"/>
      <c r="D154" s="29"/>
      <c r="E154" s="12"/>
      <c r="F154" s="15"/>
      <c r="G154" s="15"/>
      <c r="H154" s="5"/>
    </row>
    <row r="155" spans="1:8" x14ac:dyDescent="0.45">
      <c r="A155" s="9">
        <f t="shared" si="2"/>
        <v>148</v>
      </c>
      <c r="B155" s="9"/>
      <c r="C155" s="5"/>
      <c r="D155" s="29"/>
      <c r="E155" s="12"/>
      <c r="F155" s="15"/>
      <c r="G155" s="15"/>
      <c r="H155" s="5"/>
    </row>
    <row r="156" spans="1:8" x14ac:dyDescent="0.45">
      <c r="A156" s="9">
        <f t="shared" si="2"/>
        <v>149</v>
      </c>
      <c r="B156" s="9"/>
      <c r="C156" s="5"/>
      <c r="D156" s="29"/>
      <c r="E156" s="12"/>
      <c r="F156" s="15"/>
      <c r="G156" s="15"/>
      <c r="H156" s="5"/>
    </row>
    <row r="157" spans="1:8" x14ac:dyDescent="0.45">
      <c r="A157" s="9">
        <f t="shared" si="2"/>
        <v>150</v>
      </c>
      <c r="B157" s="9"/>
      <c r="C157" s="5"/>
      <c r="D157" s="29"/>
      <c r="E157" s="12"/>
      <c r="F157" s="15"/>
      <c r="G157" s="15"/>
      <c r="H157" s="5"/>
    </row>
    <row r="158" spans="1:8" x14ac:dyDescent="0.45">
      <c r="A158" s="44"/>
      <c r="B158" s="44"/>
      <c r="C158" s="45"/>
      <c r="D158" s="46"/>
      <c r="E158" s="47" t="s">
        <v>119</v>
      </c>
      <c r="F158" s="15">
        <f>SUM(F108:F157)</f>
        <v>0</v>
      </c>
      <c r="G158" s="15">
        <f>SUM(G108:G157)</f>
        <v>0</v>
      </c>
      <c r="H158" s="45"/>
    </row>
    <row r="159" spans="1:8" x14ac:dyDescent="0.45">
      <c r="A159" s="44"/>
      <c r="B159" s="44"/>
      <c r="C159" s="45"/>
      <c r="D159" s="46"/>
      <c r="E159" s="47" t="s">
        <v>120</v>
      </c>
      <c r="F159" s="15">
        <f>F107</f>
        <v>0</v>
      </c>
      <c r="G159" s="15">
        <f>G107</f>
        <v>0</v>
      </c>
      <c r="H159" s="45"/>
    </row>
    <row r="160" spans="1:8" x14ac:dyDescent="0.45">
      <c r="A160" s="44"/>
      <c r="B160" s="44"/>
      <c r="C160" s="45"/>
      <c r="D160" s="46"/>
      <c r="E160" s="47" t="s">
        <v>121</v>
      </c>
      <c r="F160" s="15">
        <f>F159+F158</f>
        <v>0</v>
      </c>
      <c r="G160" s="15">
        <f>G159+G158</f>
        <v>0</v>
      </c>
      <c r="H160" s="45"/>
    </row>
    <row r="161" spans="1:8" x14ac:dyDescent="0.45">
      <c r="A161" s="9">
        <f>A157+1</f>
        <v>151</v>
      </c>
      <c r="B161" s="9"/>
      <c r="C161" s="5"/>
      <c r="D161" s="29"/>
      <c r="E161" s="12"/>
      <c r="F161" s="15"/>
      <c r="G161" s="15"/>
      <c r="H161" s="5"/>
    </row>
    <row r="162" spans="1:8" x14ac:dyDescent="0.45">
      <c r="A162" s="9">
        <f t="shared" si="2"/>
        <v>152</v>
      </c>
      <c r="B162" s="9"/>
      <c r="C162" s="5"/>
      <c r="D162" s="29"/>
      <c r="E162" s="12"/>
      <c r="F162" s="15"/>
      <c r="G162" s="15"/>
      <c r="H162" s="5"/>
    </row>
    <row r="163" spans="1:8" x14ac:dyDescent="0.45">
      <c r="A163" s="9">
        <f t="shared" si="2"/>
        <v>153</v>
      </c>
      <c r="B163" s="9"/>
      <c r="C163" s="5"/>
      <c r="D163" s="29"/>
      <c r="E163" s="12"/>
      <c r="F163" s="15"/>
      <c r="G163" s="15"/>
      <c r="H163" s="5"/>
    </row>
    <row r="164" spans="1:8" x14ac:dyDescent="0.45">
      <c r="A164" s="9">
        <f t="shared" si="2"/>
        <v>154</v>
      </c>
      <c r="B164" s="9"/>
      <c r="C164" s="5"/>
      <c r="D164" s="29"/>
      <c r="E164" s="12"/>
      <c r="F164" s="15"/>
      <c r="G164" s="15"/>
      <c r="H164" s="5"/>
    </row>
    <row r="165" spans="1:8" x14ac:dyDescent="0.45">
      <c r="A165" s="9">
        <f t="shared" si="2"/>
        <v>155</v>
      </c>
      <c r="B165" s="9"/>
      <c r="C165" s="5"/>
      <c r="D165" s="29"/>
      <c r="E165" s="12"/>
      <c r="F165" s="15"/>
      <c r="G165" s="15"/>
      <c r="H165" s="5"/>
    </row>
    <row r="166" spans="1:8" x14ac:dyDescent="0.45">
      <c r="A166" s="9">
        <f t="shared" si="2"/>
        <v>156</v>
      </c>
      <c r="B166" s="9"/>
      <c r="C166" s="5"/>
      <c r="D166" s="29"/>
      <c r="E166" s="12"/>
      <c r="F166" s="15"/>
      <c r="G166" s="15"/>
      <c r="H166" s="5"/>
    </row>
    <row r="167" spans="1:8" x14ac:dyDescent="0.45">
      <c r="A167" s="9">
        <f t="shared" si="2"/>
        <v>157</v>
      </c>
      <c r="B167" s="9"/>
      <c r="C167" s="5"/>
      <c r="D167" s="29"/>
      <c r="E167" s="12"/>
      <c r="F167" s="15"/>
      <c r="G167" s="15"/>
      <c r="H167" s="5"/>
    </row>
    <row r="168" spans="1:8" x14ac:dyDescent="0.45">
      <c r="A168" s="9">
        <f t="shared" si="2"/>
        <v>158</v>
      </c>
      <c r="B168" s="9"/>
      <c r="C168" s="5"/>
      <c r="D168" s="29"/>
      <c r="E168" s="12"/>
      <c r="F168" s="15"/>
      <c r="G168" s="15"/>
      <c r="H168" s="5"/>
    </row>
    <row r="169" spans="1:8" x14ac:dyDescent="0.45">
      <c r="A169" s="9">
        <f t="shared" si="2"/>
        <v>159</v>
      </c>
      <c r="B169" s="9"/>
      <c r="C169" s="5"/>
      <c r="D169" s="29"/>
      <c r="E169" s="12"/>
      <c r="F169" s="15"/>
      <c r="G169" s="15"/>
      <c r="H169" s="5"/>
    </row>
    <row r="170" spans="1:8" x14ac:dyDescent="0.45">
      <c r="A170" s="9">
        <f t="shared" si="2"/>
        <v>160</v>
      </c>
      <c r="B170" s="9"/>
      <c r="C170" s="5"/>
      <c r="D170" s="29"/>
      <c r="E170" s="12"/>
      <c r="F170" s="15"/>
      <c r="G170" s="15"/>
      <c r="H170" s="5"/>
    </row>
    <row r="171" spans="1:8" x14ac:dyDescent="0.45">
      <c r="A171" s="9">
        <f t="shared" si="2"/>
        <v>161</v>
      </c>
      <c r="B171" s="9"/>
      <c r="C171" s="5"/>
      <c r="D171" s="29"/>
      <c r="E171" s="12"/>
      <c r="F171" s="15"/>
      <c r="G171" s="15"/>
      <c r="H171" s="5"/>
    </row>
    <row r="172" spans="1:8" x14ac:dyDescent="0.45">
      <c r="A172" s="9">
        <f t="shared" si="2"/>
        <v>162</v>
      </c>
      <c r="B172" s="9"/>
      <c r="C172" s="5"/>
      <c r="D172" s="29"/>
      <c r="E172" s="12"/>
      <c r="F172" s="15"/>
      <c r="G172" s="15"/>
      <c r="H172" s="5"/>
    </row>
    <row r="173" spans="1:8" x14ac:dyDescent="0.45">
      <c r="A173" s="9">
        <f t="shared" si="2"/>
        <v>163</v>
      </c>
      <c r="B173" s="9"/>
      <c r="C173" s="5"/>
      <c r="D173" s="29"/>
      <c r="E173" s="12"/>
      <c r="F173" s="15"/>
      <c r="G173" s="15"/>
      <c r="H173" s="5"/>
    </row>
    <row r="174" spans="1:8" x14ac:dyDescent="0.45">
      <c r="A174" s="9">
        <f t="shared" si="2"/>
        <v>164</v>
      </c>
      <c r="B174" s="9"/>
      <c r="C174" s="5"/>
      <c r="D174" s="29"/>
      <c r="E174" s="12"/>
      <c r="F174" s="15"/>
      <c r="G174" s="15"/>
      <c r="H174" s="5"/>
    </row>
    <row r="175" spans="1:8" x14ac:dyDescent="0.45">
      <c r="A175" s="9">
        <f t="shared" si="2"/>
        <v>165</v>
      </c>
      <c r="B175" s="9"/>
      <c r="C175" s="5"/>
      <c r="D175" s="29"/>
      <c r="E175" s="12"/>
      <c r="F175" s="15"/>
      <c r="G175" s="15"/>
      <c r="H175" s="5"/>
    </row>
    <row r="176" spans="1:8" x14ac:dyDescent="0.45">
      <c r="A176" s="9">
        <f t="shared" si="2"/>
        <v>166</v>
      </c>
      <c r="B176" s="9"/>
      <c r="C176" s="5"/>
      <c r="D176" s="29"/>
      <c r="E176" s="12"/>
      <c r="F176" s="15"/>
      <c r="G176" s="15"/>
      <c r="H176" s="5"/>
    </row>
    <row r="177" spans="1:8" x14ac:dyDescent="0.45">
      <c r="A177" s="9">
        <f t="shared" si="2"/>
        <v>167</v>
      </c>
      <c r="B177" s="9"/>
      <c r="C177" s="5"/>
      <c r="D177" s="29"/>
      <c r="E177" s="12"/>
      <c r="F177" s="15"/>
      <c r="G177" s="15"/>
      <c r="H177" s="5"/>
    </row>
    <row r="178" spans="1:8" x14ac:dyDescent="0.45">
      <c r="A178" s="9">
        <f t="shared" si="2"/>
        <v>168</v>
      </c>
      <c r="B178" s="9"/>
      <c r="C178" s="5"/>
      <c r="D178" s="29"/>
      <c r="E178" s="12"/>
      <c r="F178" s="15"/>
      <c r="G178" s="15"/>
      <c r="H178" s="5"/>
    </row>
    <row r="179" spans="1:8" x14ac:dyDescent="0.45">
      <c r="A179" s="9">
        <f t="shared" si="2"/>
        <v>169</v>
      </c>
      <c r="B179" s="9"/>
      <c r="C179" s="5"/>
      <c r="D179" s="29"/>
      <c r="E179" s="12"/>
      <c r="F179" s="15"/>
      <c r="G179" s="15"/>
      <c r="H179" s="5"/>
    </row>
    <row r="180" spans="1:8" x14ac:dyDescent="0.45">
      <c r="A180" s="9">
        <f t="shared" si="2"/>
        <v>170</v>
      </c>
      <c r="B180" s="9"/>
      <c r="C180" s="5"/>
      <c r="D180" s="29"/>
      <c r="E180" s="12"/>
      <c r="F180" s="15"/>
      <c r="G180" s="15"/>
      <c r="H180" s="5"/>
    </row>
    <row r="181" spans="1:8" x14ac:dyDescent="0.45">
      <c r="A181" s="9">
        <f t="shared" si="2"/>
        <v>171</v>
      </c>
      <c r="B181" s="9"/>
      <c r="C181" s="5"/>
      <c r="D181" s="29"/>
      <c r="E181" s="12"/>
      <c r="F181" s="15"/>
      <c r="G181" s="15"/>
      <c r="H181" s="5"/>
    </row>
    <row r="182" spans="1:8" x14ac:dyDescent="0.45">
      <c r="A182" s="9">
        <f t="shared" si="2"/>
        <v>172</v>
      </c>
      <c r="B182" s="9"/>
      <c r="C182" s="5"/>
      <c r="D182" s="29"/>
      <c r="E182" s="12"/>
      <c r="F182" s="15"/>
      <c r="G182" s="15"/>
      <c r="H182" s="5"/>
    </row>
    <row r="183" spans="1:8" x14ac:dyDescent="0.45">
      <c r="A183" s="9">
        <f t="shared" si="2"/>
        <v>173</v>
      </c>
      <c r="B183" s="9"/>
      <c r="C183" s="5"/>
      <c r="D183" s="29"/>
      <c r="E183" s="12"/>
      <c r="F183" s="15"/>
      <c r="G183" s="15"/>
      <c r="H183" s="5"/>
    </row>
    <row r="184" spans="1:8" x14ac:dyDescent="0.45">
      <c r="A184" s="9">
        <f t="shared" si="2"/>
        <v>174</v>
      </c>
      <c r="B184" s="9"/>
      <c r="C184" s="5"/>
      <c r="D184" s="29"/>
      <c r="E184" s="12"/>
      <c r="F184" s="15"/>
      <c r="G184" s="15"/>
      <c r="H184" s="5"/>
    </row>
    <row r="185" spans="1:8" x14ac:dyDescent="0.45">
      <c r="A185" s="9">
        <f t="shared" si="2"/>
        <v>175</v>
      </c>
      <c r="B185" s="9"/>
      <c r="C185" s="5"/>
      <c r="D185" s="29"/>
      <c r="E185" s="12"/>
      <c r="F185" s="15"/>
      <c r="G185" s="15"/>
      <c r="H185" s="5"/>
    </row>
    <row r="186" spans="1:8" x14ac:dyDescent="0.45">
      <c r="A186" s="9">
        <f t="shared" si="2"/>
        <v>176</v>
      </c>
      <c r="B186" s="9"/>
      <c r="C186" s="5"/>
      <c r="D186" s="29"/>
      <c r="E186" s="12"/>
      <c r="F186" s="15"/>
      <c r="G186" s="15"/>
      <c r="H186" s="5"/>
    </row>
    <row r="187" spans="1:8" x14ac:dyDescent="0.45">
      <c r="A187" s="9">
        <f t="shared" si="2"/>
        <v>177</v>
      </c>
      <c r="B187" s="9"/>
      <c r="C187" s="5"/>
      <c r="D187" s="29"/>
      <c r="E187" s="12"/>
      <c r="F187" s="15"/>
      <c r="G187" s="15"/>
      <c r="H187" s="5"/>
    </row>
    <row r="188" spans="1:8" x14ac:dyDescent="0.45">
      <c r="A188" s="9">
        <f t="shared" si="2"/>
        <v>178</v>
      </c>
      <c r="B188" s="9"/>
      <c r="C188" s="5"/>
      <c r="D188" s="29"/>
      <c r="E188" s="12"/>
      <c r="F188" s="15"/>
      <c r="G188" s="15"/>
      <c r="H188" s="5"/>
    </row>
    <row r="189" spans="1:8" x14ac:dyDescent="0.45">
      <c r="A189" s="9">
        <f t="shared" si="2"/>
        <v>179</v>
      </c>
      <c r="B189" s="9"/>
      <c r="C189" s="5"/>
      <c r="D189" s="29"/>
      <c r="E189" s="12"/>
      <c r="F189" s="15"/>
      <c r="G189" s="15"/>
      <c r="H189" s="5"/>
    </row>
    <row r="190" spans="1:8" x14ac:dyDescent="0.45">
      <c r="A190" s="9">
        <f t="shared" si="2"/>
        <v>180</v>
      </c>
      <c r="B190" s="9"/>
      <c r="C190" s="5"/>
      <c r="D190" s="29"/>
      <c r="E190" s="12"/>
      <c r="F190" s="15"/>
      <c r="G190" s="15"/>
      <c r="H190" s="5"/>
    </row>
    <row r="191" spans="1:8" x14ac:dyDescent="0.45">
      <c r="A191" s="9">
        <f t="shared" si="2"/>
        <v>181</v>
      </c>
      <c r="B191" s="9"/>
      <c r="C191" s="5"/>
      <c r="D191" s="29"/>
      <c r="E191" s="12"/>
      <c r="F191" s="15"/>
      <c r="G191" s="15"/>
      <c r="H191" s="5"/>
    </row>
    <row r="192" spans="1:8" x14ac:dyDescent="0.45">
      <c r="A192" s="9">
        <f t="shared" si="2"/>
        <v>182</v>
      </c>
      <c r="B192" s="9"/>
      <c r="C192" s="5"/>
      <c r="D192" s="29"/>
      <c r="E192" s="12"/>
      <c r="F192" s="15"/>
      <c r="G192" s="15"/>
      <c r="H192" s="5"/>
    </row>
    <row r="193" spans="1:8" x14ac:dyDescent="0.45">
      <c r="A193" s="9">
        <f t="shared" si="2"/>
        <v>183</v>
      </c>
      <c r="B193" s="9"/>
      <c r="C193" s="5"/>
      <c r="D193" s="29"/>
      <c r="E193" s="12"/>
      <c r="F193" s="15"/>
      <c r="G193" s="15"/>
      <c r="H193" s="5"/>
    </row>
    <row r="194" spans="1:8" x14ac:dyDescent="0.45">
      <c r="A194" s="9">
        <f t="shared" si="2"/>
        <v>184</v>
      </c>
      <c r="B194" s="9"/>
      <c r="C194" s="5"/>
      <c r="D194" s="29"/>
      <c r="E194" s="12"/>
      <c r="F194" s="15"/>
      <c r="G194" s="15"/>
      <c r="H194" s="5"/>
    </row>
    <row r="195" spans="1:8" x14ac:dyDescent="0.45">
      <c r="A195" s="9">
        <f t="shared" si="2"/>
        <v>185</v>
      </c>
      <c r="B195" s="9"/>
      <c r="C195" s="5"/>
      <c r="D195" s="29"/>
      <c r="E195" s="12"/>
      <c r="F195" s="15"/>
      <c r="G195" s="15"/>
      <c r="H195" s="5"/>
    </row>
    <row r="196" spans="1:8" x14ac:dyDescent="0.45">
      <c r="A196" s="9">
        <f t="shared" si="2"/>
        <v>186</v>
      </c>
      <c r="B196" s="9"/>
      <c r="C196" s="5"/>
      <c r="D196" s="29"/>
      <c r="E196" s="12"/>
      <c r="F196" s="15"/>
      <c r="G196" s="15"/>
      <c r="H196" s="5"/>
    </row>
    <row r="197" spans="1:8" x14ac:dyDescent="0.45">
      <c r="A197" s="9">
        <f t="shared" si="2"/>
        <v>187</v>
      </c>
      <c r="B197" s="9"/>
      <c r="C197" s="5"/>
      <c r="D197" s="29"/>
      <c r="E197" s="12"/>
      <c r="F197" s="15"/>
      <c r="G197" s="15"/>
      <c r="H197" s="5"/>
    </row>
    <row r="198" spans="1:8" x14ac:dyDescent="0.45">
      <c r="A198" s="9">
        <f t="shared" si="2"/>
        <v>188</v>
      </c>
      <c r="B198" s="9"/>
      <c r="C198" s="5"/>
      <c r="D198" s="29"/>
      <c r="E198" s="12"/>
      <c r="F198" s="15"/>
      <c r="G198" s="15"/>
      <c r="H198" s="5"/>
    </row>
    <row r="199" spans="1:8" x14ac:dyDescent="0.45">
      <c r="A199" s="9">
        <f t="shared" si="2"/>
        <v>189</v>
      </c>
      <c r="B199" s="9"/>
      <c r="C199" s="5"/>
      <c r="D199" s="29"/>
      <c r="E199" s="12"/>
      <c r="F199" s="15"/>
      <c r="G199" s="15"/>
      <c r="H199" s="5"/>
    </row>
    <row r="200" spans="1:8" x14ac:dyDescent="0.45">
      <c r="A200" s="9">
        <f t="shared" si="2"/>
        <v>190</v>
      </c>
      <c r="B200" s="9"/>
      <c r="C200" s="5"/>
      <c r="D200" s="29"/>
      <c r="E200" s="12"/>
      <c r="F200" s="15"/>
      <c r="G200" s="15"/>
      <c r="H200" s="5"/>
    </row>
    <row r="201" spans="1:8" x14ac:dyDescent="0.45">
      <c r="A201" s="9">
        <f t="shared" si="2"/>
        <v>191</v>
      </c>
      <c r="B201" s="9"/>
      <c r="C201" s="5"/>
      <c r="D201" s="29"/>
      <c r="E201" s="12"/>
      <c r="F201" s="15"/>
      <c r="G201" s="15"/>
      <c r="H201" s="5"/>
    </row>
    <row r="202" spans="1:8" x14ac:dyDescent="0.45">
      <c r="A202" s="9">
        <f t="shared" si="2"/>
        <v>192</v>
      </c>
      <c r="B202" s="9"/>
      <c r="C202" s="5"/>
      <c r="D202" s="29"/>
      <c r="E202" s="12"/>
      <c r="F202" s="15"/>
      <c r="G202" s="15"/>
      <c r="H202" s="5"/>
    </row>
    <row r="203" spans="1:8" x14ac:dyDescent="0.45">
      <c r="A203" s="9">
        <f t="shared" si="2"/>
        <v>193</v>
      </c>
      <c r="B203" s="9"/>
      <c r="C203" s="5"/>
      <c r="D203" s="29"/>
      <c r="E203" s="12"/>
      <c r="F203" s="15"/>
      <c r="G203" s="15"/>
      <c r="H203" s="5"/>
    </row>
    <row r="204" spans="1:8" x14ac:dyDescent="0.45">
      <c r="A204" s="9">
        <f t="shared" si="2"/>
        <v>194</v>
      </c>
      <c r="B204" s="9"/>
      <c r="C204" s="5"/>
      <c r="D204" s="29"/>
      <c r="E204" s="12"/>
      <c r="F204" s="15"/>
      <c r="G204" s="15"/>
      <c r="H204" s="5"/>
    </row>
    <row r="205" spans="1:8" x14ac:dyDescent="0.45">
      <c r="A205" s="9">
        <f t="shared" ref="A205:A210" si="3">A204+1</f>
        <v>195</v>
      </c>
      <c r="B205" s="9"/>
      <c r="C205" s="5"/>
      <c r="D205" s="29"/>
      <c r="E205" s="12"/>
      <c r="F205" s="15"/>
      <c r="G205" s="15"/>
      <c r="H205" s="5"/>
    </row>
    <row r="206" spans="1:8" x14ac:dyDescent="0.45">
      <c r="A206" s="9">
        <f t="shared" si="3"/>
        <v>196</v>
      </c>
      <c r="B206" s="9"/>
      <c r="C206" s="5"/>
      <c r="D206" s="29"/>
      <c r="E206" s="12"/>
      <c r="F206" s="15"/>
      <c r="G206" s="15"/>
      <c r="H206" s="5"/>
    </row>
    <row r="207" spans="1:8" x14ac:dyDescent="0.45">
      <c r="A207" s="9">
        <f t="shared" si="3"/>
        <v>197</v>
      </c>
      <c r="B207" s="9"/>
      <c r="C207" s="5"/>
      <c r="D207" s="29"/>
      <c r="E207" s="12"/>
      <c r="F207" s="15"/>
      <c r="G207" s="15"/>
      <c r="H207" s="5"/>
    </row>
    <row r="208" spans="1:8" x14ac:dyDescent="0.45">
      <c r="A208" s="9">
        <f t="shared" si="3"/>
        <v>198</v>
      </c>
      <c r="B208" s="9"/>
      <c r="C208" s="5"/>
      <c r="D208" s="29"/>
      <c r="E208" s="12"/>
      <c r="F208" s="15"/>
      <c r="G208" s="15"/>
      <c r="H208" s="5"/>
    </row>
    <row r="209" spans="1:8" x14ac:dyDescent="0.45">
      <c r="A209" s="9">
        <f t="shared" si="3"/>
        <v>199</v>
      </c>
      <c r="B209" s="9"/>
      <c r="C209" s="5"/>
      <c r="D209" s="29"/>
      <c r="E209" s="12"/>
      <c r="F209" s="15"/>
      <c r="G209" s="15"/>
      <c r="H209" s="5"/>
    </row>
    <row r="210" spans="1:8" x14ac:dyDescent="0.45">
      <c r="A210" s="9">
        <f t="shared" si="3"/>
        <v>200</v>
      </c>
      <c r="B210" s="9"/>
      <c r="C210" s="5"/>
      <c r="D210" s="29"/>
      <c r="E210" s="12"/>
      <c r="F210" s="15"/>
      <c r="G210" s="15"/>
      <c r="H210" s="5"/>
    </row>
    <row r="211" spans="1:8" x14ac:dyDescent="0.45">
      <c r="A211" s="44"/>
      <c r="B211" s="44"/>
      <c r="C211" s="45"/>
      <c r="D211" s="46"/>
      <c r="E211" s="47" t="s">
        <v>119</v>
      </c>
      <c r="F211" s="15">
        <f>SUM(F161:F210)</f>
        <v>0</v>
      </c>
      <c r="G211" s="15">
        <f>SUM(G161:G210)</f>
        <v>0</v>
      </c>
      <c r="H211" s="45"/>
    </row>
    <row r="212" spans="1:8" x14ac:dyDescent="0.45">
      <c r="A212" s="44"/>
      <c r="B212" s="44"/>
      <c r="C212" s="45"/>
      <c r="D212" s="46"/>
      <c r="E212" s="47" t="s">
        <v>120</v>
      </c>
      <c r="F212" s="15">
        <f>F160</f>
        <v>0</v>
      </c>
      <c r="G212" s="15">
        <f>G160</f>
        <v>0</v>
      </c>
      <c r="H212" s="45"/>
    </row>
    <row r="213" spans="1:8" x14ac:dyDescent="0.45">
      <c r="A213" s="44"/>
      <c r="B213" s="44"/>
      <c r="C213" s="45"/>
      <c r="D213" s="46"/>
      <c r="E213" s="47" t="s">
        <v>121</v>
      </c>
      <c r="F213" s="15">
        <f>F212+F211</f>
        <v>0</v>
      </c>
      <c r="G213" s="15">
        <f>G212+G211</f>
        <v>0</v>
      </c>
      <c r="H213" s="45"/>
    </row>
    <row r="216" spans="1:8" ht="27.4" x14ac:dyDescent="0.45">
      <c r="A216" s="64" t="s">
        <v>77</v>
      </c>
      <c r="B216" s="64"/>
      <c r="C216" s="64"/>
      <c r="D216" s="64"/>
      <c r="E216" s="64"/>
      <c r="F216" s="64"/>
      <c r="G216" s="64"/>
      <c r="H216" s="64"/>
    </row>
    <row r="218" spans="1:8" ht="20.25" x14ac:dyDescent="0.45">
      <c r="E218" s="19" t="s">
        <v>54</v>
      </c>
      <c r="F218" s="20" t="s">
        <v>7</v>
      </c>
      <c r="G218" s="20" t="s">
        <v>8</v>
      </c>
    </row>
    <row r="219" spans="1:8" x14ac:dyDescent="0.45">
      <c r="E219" s="12" t="s">
        <v>55</v>
      </c>
      <c r="F219" s="15">
        <f>SUMIF(C2:C210,"styczeń",F2:F210)</f>
        <v>0</v>
      </c>
      <c r="G219" s="15">
        <f>SUMIF(C2:C210,"styczeń",G2:G210)</f>
        <v>0</v>
      </c>
    </row>
    <row r="220" spans="1:8" x14ac:dyDescent="0.45">
      <c r="E220" s="12" t="s">
        <v>56</v>
      </c>
      <c r="F220" s="15">
        <f>SUMIF(C2:C210,"luty",F2:F210)</f>
        <v>0</v>
      </c>
      <c r="G220" s="15">
        <f>SUMIF(C2:C210,"luty",G2:G210)</f>
        <v>0</v>
      </c>
    </row>
    <row r="221" spans="1:8" x14ac:dyDescent="0.45">
      <c r="E221" s="12" t="s">
        <v>57</v>
      </c>
      <c r="F221" s="15">
        <f>SUMIF(C2:C210,"marzec",F2:F210)</f>
        <v>0</v>
      </c>
      <c r="G221" s="15">
        <f>SUMIF(C2:C210,"marzec",G2:G210)</f>
        <v>0</v>
      </c>
    </row>
    <row r="222" spans="1:8" x14ac:dyDescent="0.45">
      <c r="E222" s="12" t="s">
        <v>58</v>
      </c>
      <c r="F222" s="15">
        <f>SUMIF(C2:C210,"kwiecień",F2:F210)</f>
        <v>0</v>
      </c>
      <c r="G222" s="15">
        <f>SUMIF(C2:C210,"kwiecień",G2:G210)</f>
        <v>0</v>
      </c>
    </row>
    <row r="223" spans="1:8" x14ac:dyDescent="0.45">
      <c r="E223" s="12" t="s">
        <v>59</v>
      </c>
      <c r="F223" s="15">
        <f>SUMIF(C2:C210,"maj",F2:F210)</f>
        <v>0</v>
      </c>
      <c r="G223" s="15">
        <f>SUMIF(C2:C210,"maj",G2:G210)</f>
        <v>0</v>
      </c>
    </row>
    <row r="224" spans="1:8" x14ac:dyDescent="0.45">
      <c r="E224" s="12" t="s">
        <v>60</v>
      </c>
      <c r="F224" s="15">
        <f>SUMIF(C2:C210,"czerwiec",F2:F210)</f>
        <v>0</v>
      </c>
      <c r="G224" s="15">
        <f>SUMIF(C2:C210,"czerwiec",G2:G210)</f>
        <v>0</v>
      </c>
    </row>
    <row r="225" spans="1:8" x14ac:dyDescent="0.45">
      <c r="E225" s="12" t="s">
        <v>61</v>
      </c>
      <c r="F225" s="15">
        <f>SUMIF(C2:C210,"lipiec",F2:F210)</f>
        <v>0</v>
      </c>
      <c r="G225" s="15">
        <f>SUMIF(C2:C210,"lipiec",G2:G210)</f>
        <v>0</v>
      </c>
    </row>
    <row r="226" spans="1:8" x14ac:dyDescent="0.45">
      <c r="E226" s="12" t="s">
        <v>62</v>
      </c>
      <c r="F226" s="15">
        <f>SUMIF(C2:C210,"sierpień",F2:F210)</f>
        <v>0</v>
      </c>
      <c r="G226" s="15">
        <f>SUMIF(C2:C210,"sierpień",G2:G210)</f>
        <v>0</v>
      </c>
    </row>
    <row r="227" spans="1:8" x14ac:dyDescent="0.45">
      <c r="E227" s="12" t="s">
        <v>63</v>
      </c>
      <c r="F227" s="15">
        <f>SUMIF(C2:C210,"wrzesień",F2:F210)</f>
        <v>0</v>
      </c>
      <c r="G227" s="15">
        <f>SUMIF(C2:C210,"wrzesień",G2:G210)</f>
        <v>0</v>
      </c>
    </row>
    <row r="228" spans="1:8" x14ac:dyDescent="0.45">
      <c r="E228" s="12" t="s">
        <v>64</v>
      </c>
      <c r="F228" s="15">
        <f>SUMIF(C2:C210,"październik",F2:F210)</f>
        <v>0</v>
      </c>
      <c r="G228" s="15">
        <f>SUMIF(C2:C210,"październik",G2:G210)</f>
        <v>0</v>
      </c>
    </row>
    <row r="229" spans="1:8" x14ac:dyDescent="0.45">
      <c r="E229" s="12" t="s">
        <v>65</v>
      </c>
      <c r="F229" s="15">
        <f>SUMIF(C2:C210,"listopad",F2:F210)</f>
        <v>0</v>
      </c>
      <c r="G229" s="15">
        <f>SUMIF(C2:C210,"listopad",G2:G210)</f>
        <v>0</v>
      </c>
    </row>
    <row r="230" spans="1:8" x14ac:dyDescent="0.45">
      <c r="E230" s="12" t="s">
        <v>66</v>
      </c>
      <c r="F230" s="15">
        <f>SUMIF(C2:C210,"grudzień",F2:F210)</f>
        <v>0</v>
      </c>
      <c r="G230" s="15">
        <f>SUMIF(C2:C210,"grudzień",G2:G210)</f>
        <v>0</v>
      </c>
    </row>
    <row r="231" spans="1:8" ht="13.9" x14ac:dyDescent="0.45">
      <c r="E231" s="21" t="s">
        <v>67</v>
      </c>
      <c r="F231" s="22">
        <f>SUM(F219:F230)</f>
        <v>0</v>
      </c>
      <c r="G231" s="22">
        <f>SUM(G219:G230)</f>
        <v>0</v>
      </c>
    </row>
    <row r="232" spans="1:8" ht="13.9" x14ac:dyDescent="0.45">
      <c r="E232" s="21" t="s">
        <v>68</v>
      </c>
      <c r="F232" s="65">
        <f>F231-G231</f>
        <v>0</v>
      </c>
      <c r="G232" s="66"/>
    </row>
    <row r="234" spans="1:8" ht="22.5" x14ac:dyDescent="0.45">
      <c r="A234" s="69" t="s">
        <v>69</v>
      </c>
      <c r="B234" s="69"/>
      <c r="C234" s="69"/>
      <c r="D234" s="69"/>
      <c r="E234" s="69"/>
      <c r="F234" s="69"/>
      <c r="G234" s="69"/>
      <c r="H234" s="69"/>
    </row>
    <row r="235" spans="1:8" x14ac:dyDescent="0.45">
      <c r="B235" s="67"/>
      <c r="C235" s="67"/>
      <c r="D235" s="67"/>
      <c r="E235" s="67"/>
    </row>
    <row r="236" spans="1:8" ht="20.65" x14ac:dyDescent="0.45">
      <c r="B236" s="68" t="s">
        <v>70</v>
      </c>
      <c r="C236" s="68"/>
      <c r="D236" s="68"/>
      <c r="E236" s="68"/>
      <c r="F236" s="23" t="s">
        <v>8</v>
      </c>
    </row>
    <row r="237" spans="1:8" x14ac:dyDescent="0.45">
      <c r="A237" s="4"/>
      <c r="B237" s="62" t="s">
        <v>25</v>
      </c>
      <c r="C237" s="62" t="s">
        <v>25</v>
      </c>
      <c r="D237" s="62" t="s">
        <v>25</v>
      </c>
      <c r="E237" s="62" t="s">
        <v>25</v>
      </c>
      <c r="F237" s="15">
        <f>SUMIF(H2:H210,"środki ochrony roślin",G2:G210)</f>
        <v>0</v>
      </c>
      <c r="G237" s="4"/>
    </row>
    <row r="238" spans="1:8" x14ac:dyDescent="0.45">
      <c r="A238" s="4"/>
      <c r="B238" s="62" t="s">
        <v>26</v>
      </c>
      <c r="C238" s="62" t="s">
        <v>26</v>
      </c>
      <c r="D238" s="62" t="s">
        <v>26</v>
      </c>
      <c r="E238" s="62" t="s">
        <v>26</v>
      </c>
      <c r="F238" s="15">
        <f>SUMIF(H2:H210,"nawozy mineralne",G2:G210)</f>
        <v>0</v>
      </c>
      <c r="G238" s="4"/>
    </row>
    <row r="239" spans="1:8" x14ac:dyDescent="0.45">
      <c r="A239" s="4"/>
      <c r="B239" s="62" t="s">
        <v>27</v>
      </c>
      <c r="C239" s="62" t="s">
        <v>27</v>
      </c>
      <c r="D239" s="62" t="s">
        <v>27</v>
      </c>
      <c r="E239" s="62" t="s">
        <v>27</v>
      </c>
      <c r="F239" s="15">
        <f>SUMIF(H2:H210,"materiały pędne na działalność rolniczą",G2:G210)</f>
        <v>0</v>
      </c>
      <c r="G239" s="4"/>
    </row>
    <row r="240" spans="1:8" x14ac:dyDescent="0.45">
      <c r="A240" s="4"/>
      <c r="B240" s="62" t="s">
        <v>28</v>
      </c>
      <c r="C240" s="62" t="s">
        <v>28</v>
      </c>
      <c r="D240" s="62" t="s">
        <v>28</v>
      </c>
      <c r="E240" s="62" t="s">
        <v>28</v>
      </c>
      <c r="F240" s="15">
        <f>SUMIF(H2:H210,"energia elektryczna na działalność rolniczą",G2:G210)</f>
        <v>0</v>
      </c>
      <c r="G240" s="4"/>
    </row>
    <row r="241" spans="1:7" x14ac:dyDescent="0.45">
      <c r="A241" s="4"/>
      <c r="B241" s="62" t="s">
        <v>29</v>
      </c>
      <c r="C241" s="62" t="s">
        <v>29</v>
      </c>
      <c r="D241" s="62" t="s">
        <v>29</v>
      </c>
      <c r="E241" s="62" t="s">
        <v>29</v>
      </c>
      <c r="F241" s="15">
        <f>SUMIF(H2:H210,"części zamienne, oleje i smary do remontów bieżących",G2:G210)</f>
        <v>0</v>
      </c>
      <c r="G241" s="4"/>
    </row>
    <row r="242" spans="1:7" x14ac:dyDescent="0.45">
      <c r="A242" s="4"/>
      <c r="B242" s="62" t="s">
        <v>30</v>
      </c>
      <c r="C242" s="62" t="s">
        <v>30</v>
      </c>
      <c r="D242" s="62" t="s">
        <v>30</v>
      </c>
      <c r="E242" s="62" t="s">
        <v>30</v>
      </c>
      <c r="F242" s="15">
        <f>SUMIF(H2:H210,"woda na działalność rolniczą",G2:G210)</f>
        <v>0</v>
      </c>
      <c r="G242" s="4"/>
    </row>
    <row r="243" spans="1:7" x14ac:dyDescent="0.45">
      <c r="A243" s="4"/>
      <c r="B243" s="62" t="s">
        <v>31</v>
      </c>
      <c r="C243" s="62" t="s">
        <v>31</v>
      </c>
      <c r="D243" s="62" t="s">
        <v>31</v>
      </c>
      <c r="E243" s="62" t="s">
        <v>31</v>
      </c>
      <c r="F243" s="15">
        <f>SUMIF(H2:H210,"materiały opałowe na działalność rolniczą",G2:G210)</f>
        <v>0</v>
      </c>
      <c r="G243" s="4"/>
    </row>
    <row r="244" spans="1:7" x14ac:dyDescent="0.45">
      <c r="A244" s="4"/>
      <c r="B244" s="62" t="s">
        <v>32</v>
      </c>
      <c r="C244" s="62" t="s">
        <v>32</v>
      </c>
      <c r="D244" s="62" t="s">
        <v>32</v>
      </c>
      <c r="E244" s="62" t="s">
        <v>32</v>
      </c>
      <c r="F244" s="15">
        <f>SUMIF(H2:H210,"materiały budowlane do remontów bieżących",G2:G210)</f>
        <v>0</v>
      </c>
      <c r="G244" s="4"/>
    </row>
    <row r="245" spans="1:7" x14ac:dyDescent="0.45">
      <c r="A245" s="4"/>
      <c r="B245" s="62" t="s">
        <v>33</v>
      </c>
      <c r="C245" s="62" t="s">
        <v>33</v>
      </c>
      <c r="D245" s="62" t="s">
        <v>33</v>
      </c>
      <c r="E245" s="62" t="s">
        <v>33</v>
      </c>
      <c r="F245" s="15">
        <f>SUMIF(H2:H210,"materiały i środki dezynfekcyjne",G2:G210)</f>
        <v>0</v>
      </c>
      <c r="G245" s="4"/>
    </row>
    <row r="246" spans="1:7" x14ac:dyDescent="0.45">
      <c r="A246" s="4"/>
      <c r="B246" s="62" t="s">
        <v>34</v>
      </c>
      <c r="C246" s="62" t="s">
        <v>34</v>
      </c>
      <c r="D246" s="62" t="s">
        <v>34</v>
      </c>
      <c r="E246" s="62" t="s">
        <v>34</v>
      </c>
      <c r="F246" s="15">
        <f>SUMIF(H2:H210,"drobne narzędzia i przedmioty o małej wartości",G2:G210)</f>
        <v>0</v>
      </c>
      <c r="G246" s="4"/>
    </row>
    <row r="247" spans="1:7" x14ac:dyDescent="0.45">
      <c r="A247" s="4"/>
      <c r="B247" s="62" t="s">
        <v>35</v>
      </c>
      <c r="C247" s="62" t="s">
        <v>35</v>
      </c>
      <c r="D247" s="62" t="s">
        <v>35</v>
      </c>
      <c r="E247" s="62" t="s">
        <v>35</v>
      </c>
      <c r="F247" s="15">
        <f>SUMIF(H2:H210,"Pozostałe - koszty ogólnoprodukcyjne",G2:G210)</f>
        <v>0</v>
      </c>
      <c r="G247" s="4"/>
    </row>
    <row r="248" spans="1:7" x14ac:dyDescent="0.45">
      <c r="A248" s="4"/>
      <c r="B248" s="62" t="s">
        <v>36</v>
      </c>
      <c r="C248" s="62" t="s">
        <v>36</v>
      </c>
      <c r="D248" s="62" t="s">
        <v>36</v>
      </c>
      <c r="E248" s="62" t="s">
        <v>36</v>
      </c>
      <c r="F248" s="15">
        <f>SUMIF(H2:H210,"Materiał siewny i rozmnożeniowy - z zakupu",G2:G210)</f>
        <v>0</v>
      </c>
      <c r="G248" s="4"/>
    </row>
    <row r="249" spans="1:7" x14ac:dyDescent="0.45">
      <c r="A249" s="4"/>
      <c r="B249" s="62" t="s">
        <v>37</v>
      </c>
      <c r="C249" s="62" t="s">
        <v>37</v>
      </c>
      <c r="D249" s="62" t="s">
        <v>37</v>
      </c>
      <c r="E249" s="62" t="s">
        <v>37</v>
      </c>
      <c r="F249" s="15">
        <f>SUMIF(H2:H210,"Nawozy wapniowe",G2:G210)</f>
        <v>0</v>
      </c>
      <c r="G249" s="4"/>
    </row>
    <row r="250" spans="1:7" x14ac:dyDescent="0.45">
      <c r="A250" s="4"/>
      <c r="B250" s="62" t="s">
        <v>38</v>
      </c>
      <c r="C250" s="62" t="s">
        <v>38</v>
      </c>
      <c r="D250" s="62" t="s">
        <v>38</v>
      </c>
      <c r="E250" s="62" t="s">
        <v>38</v>
      </c>
      <c r="F250" s="15">
        <f>SUMIF(H2:H210,"Nawozy organiczne z zakupu - OBORNIK",G2:G210)</f>
        <v>0</v>
      </c>
      <c r="G250" s="4"/>
    </row>
    <row r="251" spans="1:7" x14ac:dyDescent="0.45">
      <c r="A251" s="4"/>
      <c r="B251" s="62" t="s">
        <v>39</v>
      </c>
      <c r="C251" s="62" t="s">
        <v>39</v>
      </c>
      <c r="D251" s="62" t="s">
        <v>39</v>
      </c>
      <c r="E251" s="62" t="s">
        <v>39</v>
      </c>
      <c r="F251" s="15">
        <f>SUMIF(H2:H210,"Nawozy organiczne z zakupu - GNOJOWICA",G2:G210)</f>
        <v>0</v>
      </c>
      <c r="G251" s="4"/>
    </row>
    <row r="252" spans="1:7" x14ac:dyDescent="0.45">
      <c r="A252" s="4"/>
      <c r="B252" s="62" t="s">
        <v>40</v>
      </c>
      <c r="C252" s="62" t="s">
        <v>40</v>
      </c>
      <c r="D252" s="62" t="s">
        <v>40</v>
      </c>
      <c r="E252" s="62" t="s">
        <v>40</v>
      </c>
      <c r="F252" s="15">
        <f>SUMIF(H2:H210,"Regulatory wzrostu",G2:G210)</f>
        <v>0</v>
      </c>
      <c r="G252" s="4"/>
    </row>
    <row r="253" spans="1:7" x14ac:dyDescent="0.45">
      <c r="A253" s="4"/>
      <c r="B253" s="62" t="s">
        <v>41</v>
      </c>
      <c r="C253" s="62" t="s">
        <v>41</v>
      </c>
      <c r="D253" s="62" t="s">
        <v>41</v>
      </c>
      <c r="E253" s="62" t="s">
        <v>41</v>
      </c>
      <c r="F253" s="15">
        <f>SUMIF(H2:H210,"Defolianty",G2:G210)</f>
        <v>0</v>
      </c>
      <c r="G253" s="4"/>
    </row>
    <row r="254" spans="1:7" x14ac:dyDescent="0.45">
      <c r="A254" s="4"/>
      <c r="B254" s="62" t="s">
        <v>42</v>
      </c>
      <c r="C254" s="62" t="s">
        <v>42</v>
      </c>
      <c r="D254" s="62" t="s">
        <v>42</v>
      </c>
      <c r="E254" s="62" t="s">
        <v>42</v>
      </c>
      <c r="F254" s="15">
        <f>SUMIF(H2:H210,"Pozostałe - koszty bezpośrednie produkcji roslinnej",G2:G210)</f>
        <v>0</v>
      </c>
      <c r="G254" s="4"/>
    </row>
    <row r="255" spans="1:7" x14ac:dyDescent="0.45">
      <c r="A255" s="4"/>
      <c r="B255" s="62" t="s">
        <v>43</v>
      </c>
      <c r="C255" s="62" t="s">
        <v>43</v>
      </c>
      <c r="D255" s="62" t="s">
        <v>43</v>
      </c>
      <c r="E255" s="62" t="s">
        <v>43</v>
      </c>
      <c r="F255" s="15">
        <f>SUMIF(H2:H210,"Pasze treściwe - z zakupu",G2:G210)</f>
        <v>0</v>
      </c>
      <c r="G255" s="4"/>
    </row>
    <row r="256" spans="1:7" x14ac:dyDescent="0.45">
      <c r="A256" s="4"/>
      <c r="B256" s="62" t="s">
        <v>44</v>
      </c>
      <c r="C256" s="62" t="s">
        <v>44</v>
      </c>
      <c r="D256" s="62" t="s">
        <v>44</v>
      </c>
      <c r="E256" s="62" t="s">
        <v>44</v>
      </c>
      <c r="F256" s="15">
        <f>SUMIF(H2:H210,"pasze mineralne i dodatki paszowe",G2:G210)</f>
        <v>0</v>
      </c>
      <c r="G256" s="4"/>
    </row>
    <row r="257" spans="1:7" x14ac:dyDescent="0.45">
      <c r="A257" s="4"/>
      <c r="B257" s="62" t="s">
        <v>45</v>
      </c>
      <c r="C257" s="62" t="s">
        <v>45</v>
      </c>
      <c r="D257" s="62" t="s">
        <v>45</v>
      </c>
      <c r="E257" s="62" t="s">
        <v>45</v>
      </c>
      <c r="F257" s="15">
        <f>SUMIF(H2:H210,"pasze objętościowe - z zakupu",G2:G210)</f>
        <v>0</v>
      </c>
      <c r="G257" s="4"/>
    </row>
    <row r="258" spans="1:7" x14ac:dyDescent="0.45">
      <c r="A258" s="4"/>
      <c r="B258" s="62" t="s">
        <v>46</v>
      </c>
      <c r="C258" s="62" t="s">
        <v>46</v>
      </c>
      <c r="D258" s="62" t="s">
        <v>46</v>
      </c>
      <c r="E258" s="62" t="s">
        <v>46</v>
      </c>
      <c r="F258" s="15">
        <f>SUMIF(H2:H3,"Mleko, przetwory mleczne, mleko w proszku i preparaty mlekozastępcze na pasze z zakupu",G2:G210)</f>
        <v>0</v>
      </c>
      <c r="G258" s="4"/>
    </row>
    <row r="259" spans="1:7" x14ac:dyDescent="0.45">
      <c r="A259" s="4"/>
      <c r="B259" s="62" t="s">
        <v>47</v>
      </c>
      <c r="C259" s="62" t="s">
        <v>47</v>
      </c>
      <c r="D259" s="62" t="s">
        <v>47</v>
      </c>
      <c r="E259" s="62" t="s">
        <v>47</v>
      </c>
      <c r="F259" s="15">
        <f>SUMIF(H2:H210,"Środki do konserwacji pasz",G2:G210)</f>
        <v>0</v>
      </c>
      <c r="G259" s="4"/>
    </row>
    <row r="260" spans="1:7" x14ac:dyDescent="0.45">
      <c r="A260" s="4"/>
      <c r="B260" s="62" t="s">
        <v>48</v>
      </c>
      <c r="C260" s="62" t="s">
        <v>48</v>
      </c>
      <c r="D260" s="62" t="s">
        <v>48</v>
      </c>
      <c r="E260" s="62" t="s">
        <v>48</v>
      </c>
      <c r="F260" s="15">
        <f>SUMIF(H2:H210,"Słomy i inne ściółki",G2:G210)</f>
        <v>0</v>
      </c>
      <c r="G260" s="4"/>
    </row>
    <row r="261" spans="1:7" x14ac:dyDescent="0.45">
      <c r="A261" s="4"/>
      <c r="B261" s="62" t="s">
        <v>49</v>
      </c>
      <c r="C261" s="62" t="s">
        <v>49</v>
      </c>
      <c r="D261" s="62" t="s">
        <v>49</v>
      </c>
      <c r="E261" s="62" t="s">
        <v>49</v>
      </c>
      <c r="F261" s="15">
        <f>SUMIF(H2:H210,"Lekarstwa oraz środki weterynaryjne",G2:G210)</f>
        <v>0</v>
      </c>
      <c r="G261" s="4"/>
    </row>
    <row r="262" spans="1:7" x14ac:dyDescent="0.45">
      <c r="A262" s="4"/>
      <c r="B262" s="62" t="s">
        <v>50</v>
      </c>
      <c r="C262" s="62" t="s">
        <v>50</v>
      </c>
      <c r="D262" s="62" t="s">
        <v>50</v>
      </c>
      <c r="E262" s="62" t="s">
        <v>50</v>
      </c>
      <c r="F262" s="15">
        <f>SUMIF(H2:H210,"Środki czystości i dezynfekujące do produkcji zwierzęcej",G2:G210)</f>
        <v>0</v>
      </c>
      <c r="G262" s="4"/>
    </row>
    <row r="263" spans="1:7" x14ac:dyDescent="0.45">
      <c r="A263" s="4"/>
      <c r="B263" s="62" t="s">
        <v>51</v>
      </c>
      <c r="C263" s="62" t="s">
        <v>51</v>
      </c>
      <c r="D263" s="62" t="s">
        <v>51</v>
      </c>
      <c r="E263" s="62" t="s">
        <v>51</v>
      </c>
      <c r="F263" s="15">
        <f>SUMIF(H2:H210,"Pozostałe - koszty bezpośrednie produkcji zwierzęcej",G2:G210)</f>
        <v>0</v>
      </c>
      <c r="G263" s="4"/>
    </row>
    <row r="264" spans="1:7" x14ac:dyDescent="0.45">
      <c r="A264" s="4"/>
      <c r="B264" s="62" t="s">
        <v>52</v>
      </c>
      <c r="C264" s="62"/>
      <c r="D264" s="62"/>
      <c r="E264" s="62"/>
      <c r="F264" s="15">
        <f>SUMIF(H2:H210,"Zwierzęta do chowu z zakupu",G2:G210)</f>
        <v>0</v>
      </c>
      <c r="G264" s="4"/>
    </row>
  </sheetData>
  <mergeCells count="34">
    <mergeCell ref="B242:E242"/>
    <mergeCell ref="B1:D1"/>
    <mergeCell ref="A216:H216"/>
    <mergeCell ref="F232:G232"/>
    <mergeCell ref="A234:H234"/>
    <mergeCell ref="B235:E235"/>
    <mergeCell ref="B236:E236"/>
    <mergeCell ref="B237:E237"/>
    <mergeCell ref="B238:E238"/>
    <mergeCell ref="B239:E239"/>
    <mergeCell ref="B240:E240"/>
    <mergeCell ref="B241:E241"/>
    <mergeCell ref="B254:E254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61:E261"/>
    <mergeCell ref="B262:E262"/>
    <mergeCell ref="B263:E263"/>
    <mergeCell ref="B264:E264"/>
    <mergeCell ref="B255:E255"/>
    <mergeCell ref="B256:E256"/>
    <mergeCell ref="B257:E257"/>
    <mergeCell ref="B258:E258"/>
    <mergeCell ref="B259:E259"/>
    <mergeCell ref="B260:E260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4" manualBreakCount="4">
    <brk id="54" max="16383" man="1"/>
    <brk id="107" max="16383" man="1"/>
    <brk id="160" max="16383" man="1"/>
    <brk id="213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DANE!$B$6:$B$17</xm:f>
          </x14:formula1>
          <xm:sqref>C2:C213</xm:sqref>
        </x14:dataValidation>
        <x14:dataValidation type="list" allowBlank="1" showInputMessage="1" showErrorMessage="1" xr:uid="{00000000-0002-0000-0600-000001000000}">
          <x14:formula1>
            <xm:f>DANE!$B$20:$B$47</xm:f>
          </x14:formula1>
          <xm:sqref>H2:H213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J264"/>
  <sheetViews>
    <sheetView view="pageBreakPreview" zoomScale="90" zoomScaleNormal="100" zoomScaleSheetLayoutView="90" workbookViewId="0">
      <selection activeCell="G2" sqref="G2:H2"/>
    </sheetView>
  </sheetViews>
  <sheetFormatPr defaultColWidth="9.1328125" defaultRowHeight="13.5" x14ac:dyDescent="0.45"/>
  <cols>
    <col min="1" max="1" width="9.1328125" style="18"/>
    <col min="2" max="2" width="7.265625" style="18" customWidth="1"/>
    <col min="3" max="3" width="16.59765625" style="4" customWidth="1"/>
    <col min="4" max="4" width="9.1328125" style="17"/>
    <col min="5" max="5" width="31.86328125" style="13" customWidth="1"/>
    <col min="6" max="6" width="19.3984375" style="16" customWidth="1"/>
    <col min="7" max="7" width="21.1328125" style="16" customWidth="1"/>
    <col min="8" max="8" width="82.73046875" style="4" customWidth="1"/>
    <col min="9" max="16384" width="9.1328125" style="4"/>
  </cols>
  <sheetData>
    <row r="1" spans="1:10" ht="54.75" x14ac:dyDescent="0.45">
      <c r="A1" s="7" t="s">
        <v>6</v>
      </c>
      <c r="B1" s="63" t="s">
        <v>11</v>
      </c>
      <c r="C1" s="63"/>
      <c r="D1" s="63"/>
      <c r="E1" s="11" t="s">
        <v>10</v>
      </c>
      <c r="F1" s="14" t="s">
        <v>12</v>
      </c>
      <c r="G1" s="14" t="s">
        <v>13</v>
      </c>
      <c r="H1" s="7" t="s">
        <v>9</v>
      </c>
      <c r="I1" s="3"/>
      <c r="J1" s="3"/>
    </row>
    <row r="2" spans="1:10" x14ac:dyDescent="0.45">
      <c r="A2" s="9">
        <v>1</v>
      </c>
      <c r="B2" s="9"/>
      <c r="C2" s="5"/>
      <c r="D2" s="29"/>
      <c r="E2" s="12"/>
      <c r="F2" s="15"/>
      <c r="G2" s="15"/>
      <c r="H2" s="5"/>
    </row>
    <row r="3" spans="1:10" x14ac:dyDescent="0.45">
      <c r="A3" s="9">
        <f>A2+1</f>
        <v>2</v>
      </c>
      <c r="B3" s="9"/>
      <c r="C3" s="5"/>
      <c r="D3" s="29"/>
      <c r="E3" s="12"/>
      <c r="F3" s="15"/>
      <c r="G3" s="15"/>
      <c r="H3" s="5"/>
    </row>
    <row r="4" spans="1:10" x14ac:dyDescent="0.45">
      <c r="A4" s="9">
        <f t="shared" ref="A4:A70" si="0">A3+1</f>
        <v>3</v>
      </c>
      <c r="B4" s="9"/>
      <c r="C4" s="5"/>
      <c r="D4" s="29"/>
      <c r="E4" s="12"/>
      <c r="F4" s="15"/>
      <c r="G4" s="15"/>
      <c r="H4" s="5"/>
    </row>
    <row r="5" spans="1:10" x14ac:dyDescent="0.45">
      <c r="A5" s="9">
        <f t="shared" si="0"/>
        <v>4</v>
      </c>
      <c r="B5" s="9"/>
      <c r="C5" s="5"/>
      <c r="D5" s="29"/>
      <c r="E5" s="12"/>
      <c r="F5" s="15"/>
      <c r="G5" s="15"/>
      <c r="H5" s="5"/>
    </row>
    <row r="6" spans="1:10" x14ac:dyDescent="0.45">
      <c r="A6" s="9">
        <f t="shared" si="0"/>
        <v>5</v>
      </c>
      <c r="B6" s="9"/>
      <c r="C6" s="5"/>
      <c r="D6" s="29"/>
      <c r="E6" s="12"/>
      <c r="F6" s="15"/>
      <c r="G6" s="15"/>
      <c r="H6" s="5"/>
    </row>
    <row r="7" spans="1:10" x14ac:dyDescent="0.45">
      <c r="A7" s="9">
        <f t="shared" si="0"/>
        <v>6</v>
      </c>
      <c r="B7" s="9"/>
      <c r="C7" s="5"/>
      <c r="D7" s="29"/>
      <c r="E7" s="12"/>
      <c r="F7" s="15"/>
      <c r="G7" s="15"/>
      <c r="H7" s="5"/>
    </row>
    <row r="8" spans="1:10" x14ac:dyDescent="0.45">
      <c r="A8" s="9">
        <f t="shared" si="0"/>
        <v>7</v>
      </c>
      <c r="B8" s="9"/>
      <c r="C8" s="5"/>
      <c r="D8" s="29"/>
      <c r="E8" s="12"/>
      <c r="F8" s="15"/>
      <c r="G8" s="15"/>
      <c r="H8" s="5"/>
    </row>
    <row r="9" spans="1:10" x14ac:dyDescent="0.45">
      <c r="A9" s="9">
        <f t="shared" si="0"/>
        <v>8</v>
      </c>
      <c r="B9" s="9"/>
      <c r="C9" s="5"/>
      <c r="D9" s="29"/>
      <c r="E9" s="12"/>
      <c r="F9" s="15"/>
      <c r="G9" s="15"/>
      <c r="H9" s="5"/>
    </row>
    <row r="10" spans="1:10" x14ac:dyDescent="0.45">
      <c r="A10" s="9">
        <f t="shared" si="0"/>
        <v>9</v>
      </c>
      <c r="B10" s="9"/>
      <c r="C10" s="5"/>
      <c r="D10" s="29"/>
      <c r="E10" s="12"/>
      <c r="F10" s="15"/>
      <c r="G10" s="15"/>
      <c r="H10" s="5"/>
    </row>
    <row r="11" spans="1:10" x14ac:dyDescent="0.45">
      <c r="A11" s="9">
        <f t="shared" si="0"/>
        <v>10</v>
      </c>
      <c r="B11" s="9"/>
      <c r="C11" s="5"/>
      <c r="D11" s="29"/>
      <c r="E11" s="12"/>
      <c r="F11" s="15"/>
      <c r="G11" s="15"/>
      <c r="H11" s="5"/>
    </row>
    <row r="12" spans="1:10" x14ac:dyDescent="0.45">
      <c r="A12" s="9">
        <f t="shared" si="0"/>
        <v>11</v>
      </c>
      <c r="B12" s="9"/>
      <c r="C12" s="5"/>
      <c r="D12" s="29"/>
      <c r="E12" s="12"/>
      <c r="F12" s="15"/>
      <c r="G12" s="15"/>
      <c r="H12" s="5"/>
    </row>
    <row r="13" spans="1:10" x14ac:dyDescent="0.45">
      <c r="A13" s="9">
        <f t="shared" si="0"/>
        <v>12</v>
      </c>
      <c r="B13" s="9"/>
      <c r="C13" s="5"/>
      <c r="D13" s="29"/>
      <c r="E13" s="12"/>
      <c r="F13" s="15"/>
      <c r="G13" s="15"/>
      <c r="H13" s="5"/>
    </row>
    <row r="14" spans="1:10" x14ac:dyDescent="0.45">
      <c r="A14" s="9">
        <f t="shared" si="0"/>
        <v>13</v>
      </c>
      <c r="B14" s="9"/>
      <c r="C14" s="5"/>
      <c r="D14" s="29"/>
      <c r="E14" s="12"/>
      <c r="F14" s="15"/>
      <c r="G14" s="15"/>
      <c r="H14" s="5"/>
    </row>
    <row r="15" spans="1:10" x14ac:dyDescent="0.45">
      <c r="A15" s="9">
        <f t="shared" si="0"/>
        <v>14</v>
      </c>
      <c r="B15" s="9"/>
      <c r="C15" s="5"/>
      <c r="D15" s="29"/>
      <c r="E15" s="12"/>
      <c r="F15" s="15"/>
      <c r="G15" s="15"/>
      <c r="H15" s="5"/>
    </row>
    <row r="16" spans="1:10" x14ac:dyDescent="0.45">
      <c r="A16" s="9">
        <f t="shared" si="0"/>
        <v>15</v>
      </c>
      <c r="B16" s="9"/>
      <c r="C16" s="5"/>
      <c r="D16" s="29"/>
      <c r="E16" s="12"/>
      <c r="F16" s="15"/>
      <c r="G16" s="15"/>
      <c r="H16" s="5"/>
    </row>
    <row r="17" spans="1:8" x14ac:dyDescent="0.45">
      <c r="A17" s="9">
        <f t="shared" si="0"/>
        <v>16</v>
      </c>
      <c r="B17" s="9"/>
      <c r="C17" s="5"/>
      <c r="D17" s="29"/>
      <c r="E17" s="12"/>
      <c r="F17" s="15"/>
      <c r="G17" s="15"/>
      <c r="H17" s="5"/>
    </row>
    <row r="18" spans="1:8" x14ac:dyDescent="0.45">
      <c r="A18" s="9">
        <f t="shared" si="0"/>
        <v>17</v>
      </c>
      <c r="B18" s="9"/>
      <c r="C18" s="5"/>
      <c r="D18" s="29"/>
      <c r="E18" s="12"/>
      <c r="F18" s="15"/>
      <c r="G18" s="15"/>
      <c r="H18" s="5"/>
    </row>
    <row r="19" spans="1:8" x14ac:dyDescent="0.45">
      <c r="A19" s="9">
        <f t="shared" si="0"/>
        <v>18</v>
      </c>
      <c r="B19" s="9"/>
      <c r="C19" s="5"/>
      <c r="D19" s="29"/>
      <c r="E19" s="12"/>
      <c r="F19" s="15"/>
      <c r="G19" s="15"/>
      <c r="H19" s="5"/>
    </row>
    <row r="20" spans="1:8" x14ac:dyDescent="0.45">
      <c r="A20" s="9">
        <f t="shared" si="0"/>
        <v>19</v>
      </c>
      <c r="B20" s="9"/>
      <c r="C20" s="5"/>
      <c r="D20" s="29"/>
      <c r="E20" s="12"/>
      <c r="F20" s="15"/>
      <c r="G20" s="15"/>
      <c r="H20" s="5"/>
    </row>
    <row r="21" spans="1:8" x14ac:dyDescent="0.45">
      <c r="A21" s="9">
        <f t="shared" si="0"/>
        <v>20</v>
      </c>
      <c r="B21" s="9"/>
      <c r="C21" s="5"/>
      <c r="D21" s="29"/>
      <c r="E21" s="12"/>
      <c r="F21" s="15"/>
      <c r="G21" s="15"/>
      <c r="H21" s="5"/>
    </row>
    <row r="22" spans="1:8" x14ac:dyDescent="0.45">
      <c r="A22" s="9">
        <f t="shared" si="0"/>
        <v>21</v>
      </c>
      <c r="B22" s="9"/>
      <c r="C22" s="5"/>
      <c r="D22" s="29"/>
      <c r="E22" s="12"/>
      <c r="F22" s="15"/>
      <c r="G22" s="15"/>
      <c r="H22" s="5"/>
    </row>
    <row r="23" spans="1:8" x14ac:dyDescent="0.45">
      <c r="A23" s="9">
        <f t="shared" si="0"/>
        <v>22</v>
      </c>
      <c r="B23" s="9"/>
      <c r="C23" s="5"/>
      <c r="D23" s="29"/>
      <c r="E23" s="12"/>
      <c r="F23" s="15"/>
      <c r="G23" s="15"/>
      <c r="H23" s="5"/>
    </row>
    <row r="24" spans="1:8" x14ac:dyDescent="0.45">
      <c r="A24" s="9">
        <f t="shared" si="0"/>
        <v>23</v>
      </c>
      <c r="B24" s="9"/>
      <c r="C24" s="5"/>
      <c r="D24" s="29"/>
      <c r="E24" s="12"/>
      <c r="F24" s="15"/>
      <c r="G24" s="15"/>
      <c r="H24" s="5"/>
    </row>
    <row r="25" spans="1:8" x14ac:dyDescent="0.45">
      <c r="A25" s="9">
        <f t="shared" si="0"/>
        <v>24</v>
      </c>
      <c r="B25" s="9"/>
      <c r="C25" s="5"/>
      <c r="D25" s="29"/>
      <c r="E25" s="12"/>
      <c r="F25" s="15"/>
      <c r="G25" s="15"/>
      <c r="H25" s="5"/>
    </row>
    <row r="26" spans="1:8" x14ac:dyDescent="0.45">
      <c r="A26" s="9">
        <f t="shared" si="0"/>
        <v>25</v>
      </c>
      <c r="B26" s="9"/>
      <c r="C26" s="5"/>
      <c r="D26" s="29"/>
      <c r="E26" s="12"/>
      <c r="F26" s="15"/>
      <c r="G26" s="15"/>
      <c r="H26" s="5"/>
    </row>
    <row r="27" spans="1:8" x14ac:dyDescent="0.45">
      <c r="A27" s="9">
        <f t="shared" si="0"/>
        <v>26</v>
      </c>
      <c r="B27" s="9"/>
      <c r="C27" s="5"/>
      <c r="D27" s="29"/>
      <c r="E27" s="12"/>
      <c r="F27" s="15"/>
      <c r="G27" s="15"/>
      <c r="H27" s="5"/>
    </row>
    <row r="28" spans="1:8" x14ac:dyDescent="0.45">
      <c r="A28" s="9">
        <f t="shared" si="0"/>
        <v>27</v>
      </c>
      <c r="B28" s="9"/>
      <c r="C28" s="5"/>
      <c r="D28" s="29"/>
      <c r="E28" s="12"/>
      <c r="F28" s="15"/>
      <c r="G28" s="15"/>
      <c r="H28" s="5"/>
    </row>
    <row r="29" spans="1:8" x14ac:dyDescent="0.45">
      <c r="A29" s="9">
        <f t="shared" si="0"/>
        <v>28</v>
      </c>
      <c r="B29" s="9"/>
      <c r="C29" s="5"/>
      <c r="D29" s="29"/>
      <c r="E29" s="12"/>
      <c r="F29" s="15"/>
      <c r="G29" s="15"/>
      <c r="H29" s="5"/>
    </row>
    <row r="30" spans="1:8" x14ac:dyDescent="0.45">
      <c r="A30" s="9">
        <f t="shared" si="0"/>
        <v>29</v>
      </c>
      <c r="B30" s="9"/>
      <c r="C30" s="5"/>
      <c r="D30" s="29"/>
      <c r="E30" s="12"/>
      <c r="F30" s="15"/>
      <c r="G30" s="15"/>
      <c r="H30" s="5"/>
    </row>
    <row r="31" spans="1:8" x14ac:dyDescent="0.45">
      <c r="A31" s="9">
        <f t="shared" si="0"/>
        <v>30</v>
      </c>
      <c r="B31" s="9"/>
      <c r="C31" s="5"/>
      <c r="D31" s="29"/>
      <c r="E31" s="12"/>
      <c r="F31" s="15"/>
      <c r="G31" s="15"/>
      <c r="H31" s="5"/>
    </row>
    <row r="32" spans="1:8" x14ac:dyDescent="0.45">
      <c r="A32" s="9">
        <f t="shared" si="0"/>
        <v>31</v>
      </c>
      <c r="B32" s="9"/>
      <c r="C32" s="5"/>
      <c r="D32" s="29"/>
      <c r="E32" s="12"/>
      <c r="F32" s="15"/>
      <c r="G32" s="15"/>
      <c r="H32" s="5"/>
    </row>
    <row r="33" spans="1:8" x14ac:dyDescent="0.45">
      <c r="A33" s="9">
        <f t="shared" si="0"/>
        <v>32</v>
      </c>
      <c r="B33" s="9"/>
      <c r="C33" s="5"/>
      <c r="D33" s="29"/>
      <c r="E33" s="12"/>
      <c r="F33" s="15"/>
      <c r="G33" s="15"/>
      <c r="H33" s="5"/>
    </row>
    <row r="34" spans="1:8" x14ac:dyDescent="0.45">
      <c r="A34" s="9">
        <f t="shared" si="0"/>
        <v>33</v>
      </c>
      <c r="B34" s="9"/>
      <c r="C34" s="5"/>
      <c r="D34" s="29"/>
      <c r="E34" s="12"/>
      <c r="F34" s="15"/>
      <c r="G34" s="15"/>
      <c r="H34" s="5"/>
    </row>
    <row r="35" spans="1:8" x14ac:dyDescent="0.45">
      <c r="A35" s="9">
        <f t="shared" si="0"/>
        <v>34</v>
      </c>
      <c r="B35" s="9"/>
      <c r="C35" s="5"/>
      <c r="D35" s="29"/>
      <c r="E35" s="12"/>
      <c r="F35" s="15"/>
      <c r="G35" s="15"/>
      <c r="H35" s="5"/>
    </row>
    <row r="36" spans="1:8" x14ac:dyDescent="0.45">
      <c r="A36" s="9">
        <f t="shared" si="0"/>
        <v>35</v>
      </c>
      <c r="B36" s="9"/>
      <c r="C36" s="5"/>
      <c r="D36" s="29"/>
      <c r="E36" s="12"/>
      <c r="F36" s="15"/>
      <c r="G36" s="15"/>
      <c r="H36" s="5"/>
    </row>
    <row r="37" spans="1:8" x14ac:dyDescent="0.45">
      <c r="A37" s="9">
        <f t="shared" si="0"/>
        <v>36</v>
      </c>
      <c r="B37" s="9"/>
      <c r="C37" s="5"/>
      <c r="D37" s="29"/>
      <c r="E37" s="12"/>
      <c r="F37" s="15"/>
      <c r="G37" s="15"/>
      <c r="H37" s="5"/>
    </row>
    <row r="38" spans="1:8" x14ac:dyDescent="0.45">
      <c r="A38" s="9">
        <f t="shared" si="0"/>
        <v>37</v>
      </c>
      <c r="B38" s="9"/>
      <c r="C38" s="5"/>
      <c r="D38" s="29"/>
      <c r="E38" s="12"/>
      <c r="F38" s="15"/>
      <c r="G38" s="15"/>
      <c r="H38" s="5"/>
    </row>
    <row r="39" spans="1:8" x14ac:dyDescent="0.45">
      <c r="A39" s="9">
        <f t="shared" si="0"/>
        <v>38</v>
      </c>
      <c r="B39" s="9"/>
      <c r="C39" s="5"/>
      <c r="D39" s="29"/>
      <c r="E39" s="12"/>
      <c r="F39" s="15"/>
      <c r="G39" s="15"/>
      <c r="H39" s="5"/>
    </row>
    <row r="40" spans="1:8" x14ac:dyDescent="0.45">
      <c r="A40" s="9">
        <f t="shared" si="0"/>
        <v>39</v>
      </c>
      <c r="B40" s="9"/>
      <c r="C40" s="5"/>
      <c r="D40" s="29"/>
      <c r="E40" s="12"/>
      <c r="F40" s="15"/>
      <c r="G40" s="15"/>
      <c r="H40" s="5"/>
    </row>
    <row r="41" spans="1:8" x14ac:dyDescent="0.45">
      <c r="A41" s="9">
        <f t="shared" si="0"/>
        <v>40</v>
      </c>
      <c r="B41" s="9"/>
      <c r="C41" s="5"/>
      <c r="D41" s="29"/>
      <c r="E41" s="12"/>
      <c r="F41" s="15"/>
      <c r="G41" s="15"/>
      <c r="H41" s="5"/>
    </row>
    <row r="42" spans="1:8" x14ac:dyDescent="0.45">
      <c r="A42" s="9">
        <f t="shared" si="0"/>
        <v>41</v>
      </c>
      <c r="B42" s="9"/>
      <c r="C42" s="5"/>
      <c r="D42" s="29"/>
      <c r="E42" s="12"/>
      <c r="F42" s="15"/>
      <c r="G42" s="15"/>
      <c r="H42" s="5"/>
    </row>
    <row r="43" spans="1:8" x14ac:dyDescent="0.45">
      <c r="A43" s="9">
        <f t="shared" si="0"/>
        <v>42</v>
      </c>
      <c r="B43" s="9"/>
      <c r="C43" s="5"/>
      <c r="D43" s="29"/>
      <c r="E43" s="12"/>
      <c r="F43" s="15"/>
      <c r="G43" s="15"/>
      <c r="H43" s="5"/>
    </row>
    <row r="44" spans="1:8" x14ac:dyDescent="0.45">
      <c r="A44" s="9">
        <f t="shared" si="0"/>
        <v>43</v>
      </c>
      <c r="B44" s="9"/>
      <c r="C44" s="5"/>
      <c r="D44" s="29"/>
      <c r="E44" s="12"/>
      <c r="F44" s="15"/>
      <c r="G44" s="15"/>
      <c r="H44" s="5"/>
    </row>
    <row r="45" spans="1:8" x14ac:dyDescent="0.45">
      <c r="A45" s="9">
        <f t="shared" si="0"/>
        <v>44</v>
      </c>
      <c r="B45" s="9"/>
      <c r="C45" s="5"/>
      <c r="D45" s="29"/>
      <c r="E45" s="12"/>
      <c r="F45" s="15"/>
      <c r="G45" s="15"/>
      <c r="H45" s="5"/>
    </row>
    <row r="46" spans="1:8" x14ac:dyDescent="0.45">
      <c r="A46" s="9">
        <f t="shared" si="0"/>
        <v>45</v>
      </c>
      <c r="B46" s="9"/>
      <c r="C46" s="5"/>
      <c r="D46" s="29"/>
      <c r="E46" s="12"/>
      <c r="F46" s="15"/>
      <c r="G46" s="15"/>
      <c r="H46" s="5"/>
    </row>
    <row r="47" spans="1:8" x14ac:dyDescent="0.45">
      <c r="A47" s="9">
        <f t="shared" si="0"/>
        <v>46</v>
      </c>
      <c r="B47" s="9"/>
      <c r="C47" s="5"/>
      <c r="D47" s="29"/>
      <c r="E47" s="12"/>
      <c r="F47" s="15"/>
      <c r="G47" s="15"/>
      <c r="H47" s="5"/>
    </row>
    <row r="48" spans="1:8" x14ac:dyDescent="0.45">
      <c r="A48" s="9">
        <f t="shared" si="0"/>
        <v>47</v>
      </c>
      <c r="B48" s="9"/>
      <c r="C48" s="5"/>
      <c r="D48" s="29"/>
      <c r="E48" s="12"/>
      <c r="F48" s="15"/>
      <c r="G48" s="15"/>
      <c r="H48" s="5"/>
    </row>
    <row r="49" spans="1:8" x14ac:dyDescent="0.45">
      <c r="A49" s="9">
        <f t="shared" si="0"/>
        <v>48</v>
      </c>
      <c r="B49" s="9"/>
      <c r="C49" s="5"/>
      <c r="D49" s="29"/>
      <c r="E49" s="12"/>
      <c r="F49" s="15"/>
      <c r="G49" s="15"/>
      <c r="H49" s="5"/>
    </row>
    <row r="50" spans="1:8" x14ac:dyDescent="0.45">
      <c r="A50" s="9">
        <f t="shared" si="0"/>
        <v>49</v>
      </c>
      <c r="B50" s="9"/>
      <c r="C50" s="5"/>
      <c r="D50" s="29"/>
      <c r="E50" s="12"/>
      <c r="F50" s="15"/>
      <c r="G50" s="15"/>
      <c r="H50" s="5"/>
    </row>
    <row r="51" spans="1:8" x14ac:dyDescent="0.45">
      <c r="A51" s="9">
        <f t="shared" si="0"/>
        <v>50</v>
      </c>
      <c r="B51" s="9"/>
      <c r="C51" s="5"/>
      <c r="D51" s="29"/>
      <c r="E51" s="12"/>
      <c r="F51" s="15"/>
      <c r="G51" s="15"/>
      <c r="H51" s="5"/>
    </row>
    <row r="52" spans="1:8" x14ac:dyDescent="0.45">
      <c r="A52" s="44"/>
      <c r="B52" s="44"/>
      <c r="C52" s="45"/>
      <c r="D52" s="46"/>
      <c r="E52" s="47" t="s">
        <v>119</v>
      </c>
      <c r="F52" s="15">
        <f>SUM(F2:F51)</f>
        <v>0</v>
      </c>
      <c r="G52" s="15">
        <f>SUM(G2:G51)</f>
        <v>0</v>
      </c>
      <c r="H52" s="45"/>
    </row>
    <row r="53" spans="1:8" x14ac:dyDescent="0.45">
      <c r="A53" s="44"/>
      <c r="B53" s="44"/>
      <c r="C53" s="45"/>
      <c r="D53" s="46"/>
      <c r="E53" s="47" t="s">
        <v>120</v>
      </c>
      <c r="F53" s="15">
        <v>0</v>
      </c>
      <c r="G53" s="15">
        <v>0</v>
      </c>
      <c r="H53" s="45"/>
    </row>
    <row r="54" spans="1:8" x14ac:dyDescent="0.45">
      <c r="A54" s="44"/>
      <c r="B54" s="44"/>
      <c r="C54" s="45"/>
      <c r="D54" s="46"/>
      <c r="E54" s="47" t="s">
        <v>121</v>
      </c>
      <c r="F54" s="15">
        <f>F52</f>
        <v>0</v>
      </c>
      <c r="G54" s="15">
        <f>G52</f>
        <v>0</v>
      </c>
      <c r="H54" s="45"/>
    </row>
    <row r="55" spans="1:8" x14ac:dyDescent="0.45">
      <c r="A55" s="9">
        <f>A51+1</f>
        <v>51</v>
      </c>
      <c r="B55" s="9"/>
      <c r="C55" s="5"/>
      <c r="D55" s="29"/>
      <c r="E55" s="12"/>
      <c r="F55" s="15"/>
      <c r="G55" s="15"/>
      <c r="H55" s="5"/>
    </row>
    <row r="56" spans="1:8" x14ac:dyDescent="0.45">
      <c r="A56" s="9">
        <f t="shared" si="0"/>
        <v>52</v>
      </c>
      <c r="B56" s="9"/>
      <c r="C56" s="5"/>
      <c r="D56" s="29"/>
      <c r="E56" s="12"/>
      <c r="F56" s="15"/>
      <c r="G56" s="15"/>
      <c r="H56" s="5"/>
    </row>
    <row r="57" spans="1:8" x14ac:dyDescent="0.45">
      <c r="A57" s="9">
        <f t="shared" si="0"/>
        <v>53</v>
      </c>
      <c r="B57" s="9"/>
      <c r="C57" s="5"/>
      <c r="D57" s="29"/>
      <c r="E57" s="12"/>
      <c r="F57" s="15"/>
      <c r="G57" s="15"/>
      <c r="H57" s="5"/>
    </row>
    <row r="58" spans="1:8" x14ac:dyDescent="0.45">
      <c r="A58" s="9">
        <f t="shared" si="0"/>
        <v>54</v>
      </c>
      <c r="B58" s="9"/>
      <c r="C58" s="5"/>
      <c r="D58" s="29"/>
      <c r="E58" s="12"/>
      <c r="F58" s="15"/>
      <c r="G58" s="15"/>
      <c r="H58" s="5"/>
    </row>
    <row r="59" spans="1:8" x14ac:dyDescent="0.45">
      <c r="A59" s="9">
        <f t="shared" si="0"/>
        <v>55</v>
      </c>
      <c r="B59" s="9"/>
      <c r="C59" s="5"/>
      <c r="D59" s="29"/>
      <c r="E59" s="12"/>
      <c r="F59" s="15"/>
      <c r="G59" s="15"/>
      <c r="H59" s="5"/>
    </row>
    <row r="60" spans="1:8" x14ac:dyDescent="0.45">
      <c r="A60" s="9">
        <f t="shared" si="0"/>
        <v>56</v>
      </c>
      <c r="B60" s="9"/>
      <c r="C60" s="5"/>
      <c r="D60" s="29"/>
      <c r="E60" s="12"/>
      <c r="F60" s="15"/>
      <c r="G60" s="15"/>
      <c r="H60" s="5"/>
    </row>
    <row r="61" spans="1:8" x14ac:dyDescent="0.45">
      <c r="A61" s="9">
        <f t="shared" si="0"/>
        <v>57</v>
      </c>
      <c r="B61" s="9"/>
      <c r="C61" s="5"/>
      <c r="D61" s="29"/>
      <c r="E61" s="12"/>
      <c r="F61" s="15"/>
      <c r="G61" s="15"/>
      <c r="H61" s="5"/>
    </row>
    <row r="62" spans="1:8" x14ac:dyDescent="0.45">
      <c r="A62" s="9">
        <f t="shared" si="0"/>
        <v>58</v>
      </c>
      <c r="B62" s="9"/>
      <c r="C62" s="5"/>
      <c r="D62" s="29"/>
      <c r="E62" s="12"/>
      <c r="F62" s="15"/>
      <c r="G62" s="15"/>
      <c r="H62" s="5"/>
    </row>
    <row r="63" spans="1:8" x14ac:dyDescent="0.45">
      <c r="A63" s="9">
        <f t="shared" si="0"/>
        <v>59</v>
      </c>
      <c r="B63" s="9"/>
      <c r="C63" s="5"/>
      <c r="D63" s="29"/>
      <c r="E63" s="12"/>
      <c r="F63" s="15"/>
      <c r="G63" s="15"/>
      <c r="H63" s="5"/>
    </row>
    <row r="64" spans="1:8" x14ac:dyDescent="0.45">
      <c r="A64" s="9">
        <f t="shared" si="0"/>
        <v>60</v>
      </c>
      <c r="B64" s="9"/>
      <c r="C64" s="5"/>
      <c r="D64" s="29"/>
      <c r="E64" s="12"/>
      <c r="F64" s="15"/>
      <c r="G64" s="15"/>
      <c r="H64" s="5"/>
    </row>
    <row r="65" spans="1:8" x14ac:dyDescent="0.45">
      <c r="A65" s="9">
        <f t="shared" si="0"/>
        <v>61</v>
      </c>
      <c r="B65" s="9"/>
      <c r="C65" s="5"/>
      <c r="D65" s="29"/>
      <c r="E65" s="12"/>
      <c r="F65" s="15"/>
      <c r="G65" s="15"/>
      <c r="H65" s="5"/>
    </row>
    <row r="66" spans="1:8" x14ac:dyDescent="0.45">
      <c r="A66" s="9">
        <f t="shared" si="0"/>
        <v>62</v>
      </c>
      <c r="B66" s="9"/>
      <c r="C66" s="5"/>
      <c r="D66" s="29"/>
      <c r="E66" s="12"/>
      <c r="F66" s="15"/>
      <c r="G66" s="15"/>
      <c r="H66" s="5"/>
    </row>
    <row r="67" spans="1:8" x14ac:dyDescent="0.45">
      <c r="A67" s="9">
        <f t="shared" si="0"/>
        <v>63</v>
      </c>
      <c r="B67" s="9"/>
      <c r="C67" s="5"/>
      <c r="D67" s="29"/>
      <c r="E67" s="12"/>
      <c r="F67" s="15"/>
      <c r="G67" s="15"/>
      <c r="H67" s="5"/>
    </row>
    <row r="68" spans="1:8" x14ac:dyDescent="0.45">
      <c r="A68" s="9">
        <f t="shared" si="0"/>
        <v>64</v>
      </c>
      <c r="B68" s="9"/>
      <c r="C68" s="5"/>
      <c r="D68" s="29"/>
      <c r="E68" s="12"/>
      <c r="F68" s="15"/>
      <c r="G68" s="15"/>
      <c r="H68" s="5"/>
    </row>
    <row r="69" spans="1:8" x14ac:dyDescent="0.45">
      <c r="A69" s="9">
        <f t="shared" si="0"/>
        <v>65</v>
      </c>
      <c r="B69" s="9"/>
      <c r="C69" s="5"/>
      <c r="D69" s="29"/>
      <c r="E69" s="12"/>
      <c r="F69" s="15"/>
      <c r="G69" s="15"/>
      <c r="H69" s="5"/>
    </row>
    <row r="70" spans="1:8" x14ac:dyDescent="0.45">
      <c r="A70" s="9">
        <f t="shared" si="0"/>
        <v>66</v>
      </c>
      <c r="B70" s="9"/>
      <c r="C70" s="5"/>
      <c r="D70" s="29"/>
      <c r="E70" s="12"/>
      <c r="F70" s="15"/>
      <c r="G70" s="15"/>
      <c r="H70" s="5"/>
    </row>
    <row r="71" spans="1:8" x14ac:dyDescent="0.45">
      <c r="A71" s="9">
        <f t="shared" ref="A71:A137" si="1">A70+1</f>
        <v>67</v>
      </c>
      <c r="B71" s="9"/>
      <c r="C71" s="5"/>
      <c r="D71" s="29"/>
      <c r="E71" s="12"/>
      <c r="F71" s="15"/>
      <c r="G71" s="15"/>
      <c r="H71" s="5"/>
    </row>
    <row r="72" spans="1:8" x14ac:dyDescent="0.45">
      <c r="A72" s="9">
        <f t="shared" si="1"/>
        <v>68</v>
      </c>
      <c r="B72" s="9"/>
      <c r="C72" s="5"/>
      <c r="D72" s="29"/>
      <c r="E72" s="12"/>
      <c r="F72" s="15"/>
      <c r="G72" s="15"/>
      <c r="H72" s="5"/>
    </row>
    <row r="73" spans="1:8" x14ac:dyDescent="0.45">
      <c r="A73" s="9">
        <f t="shared" si="1"/>
        <v>69</v>
      </c>
      <c r="B73" s="9"/>
      <c r="C73" s="5"/>
      <c r="D73" s="29"/>
      <c r="E73" s="12"/>
      <c r="F73" s="15"/>
      <c r="G73" s="15"/>
      <c r="H73" s="5"/>
    </row>
    <row r="74" spans="1:8" x14ac:dyDescent="0.45">
      <c r="A74" s="9">
        <f t="shared" si="1"/>
        <v>70</v>
      </c>
      <c r="B74" s="9"/>
      <c r="C74" s="5"/>
      <c r="D74" s="29"/>
      <c r="E74" s="12"/>
      <c r="F74" s="15"/>
      <c r="G74" s="15"/>
      <c r="H74" s="5"/>
    </row>
    <row r="75" spans="1:8" x14ac:dyDescent="0.45">
      <c r="A75" s="9">
        <f t="shared" si="1"/>
        <v>71</v>
      </c>
      <c r="B75" s="9"/>
      <c r="C75" s="5"/>
      <c r="D75" s="29"/>
      <c r="E75" s="12"/>
      <c r="F75" s="15"/>
      <c r="G75" s="15"/>
      <c r="H75" s="5"/>
    </row>
    <row r="76" spans="1:8" x14ac:dyDescent="0.45">
      <c r="A76" s="9">
        <f t="shared" si="1"/>
        <v>72</v>
      </c>
      <c r="B76" s="9"/>
      <c r="C76" s="5"/>
      <c r="D76" s="29"/>
      <c r="E76" s="12"/>
      <c r="F76" s="15"/>
      <c r="G76" s="15"/>
      <c r="H76" s="5"/>
    </row>
    <row r="77" spans="1:8" x14ac:dyDescent="0.45">
      <c r="A77" s="9">
        <f t="shared" si="1"/>
        <v>73</v>
      </c>
      <c r="B77" s="9"/>
      <c r="C77" s="5"/>
      <c r="D77" s="29"/>
      <c r="E77" s="12"/>
      <c r="F77" s="15"/>
      <c r="G77" s="15"/>
      <c r="H77" s="5"/>
    </row>
    <row r="78" spans="1:8" x14ac:dyDescent="0.45">
      <c r="A78" s="9">
        <f t="shared" si="1"/>
        <v>74</v>
      </c>
      <c r="B78" s="9"/>
      <c r="C78" s="5"/>
      <c r="D78" s="29"/>
      <c r="E78" s="12"/>
      <c r="F78" s="15"/>
      <c r="G78" s="15"/>
      <c r="H78" s="5"/>
    </row>
    <row r="79" spans="1:8" x14ac:dyDescent="0.45">
      <c r="A79" s="9">
        <f t="shared" si="1"/>
        <v>75</v>
      </c>
      <c r="B79" s="9"/>
      <c r="C79" s="5"/>
      <c r="D79" s="29"/>
      <c r="E79" s="12"/>
      <c r="F79" s="15"/>
      <c r="G79" s="15"/>
      <c r="H79" s="5"/>
    </row>
    <row r="80" spans="1:8" x14ac:dyDescent="0.45">
      <c r="A80" s="9">
        <f t="shared" si="1"/>
        <v>76</v>
      </c>
      <c r="B80" s="9"/>
      <c r="C80" s="5"/>
      <c r="D80" s="29"/>
      <c r="E80" s="12"/>
      <c r="F80" s="15"/>
      <c r="G80" s="15"/>
      <c r="H80" s="5"/>
    </row>
    <row r="81" spans="1:8" x14ac:dyDescent="0.45">
      <c r="A81" s="9">
        <f t="shared" si="1"/>
        <v>77</v>
      </c>
      <c r="B81" s="9"/>
      <c r="C81" s="5"/>
      <c r="D81" s="29"/>
      <c r="E81" s="12"/>
      <c r="F81" s="15"/>
      <c r="G81" s="15"/>
      <c r="H81" s="5"/>
    </row>
    <row r="82" spans="1:8" x14ac:dyDescent="0.45">
      <c r="A82" s="9">
        <f t="shared" si="1"/>
        <v>78</v>
      </c>
      <c r="B82" s="9"/>
      <c r="C82" s="5"/>
      <c r="D82" s="29"/>
      <c r="E82" s="12"/>
      <c r="F82" s="15"/>
      <c r="G82" s="15"/>
      <c r="H82" s="5"/>
    </row>
    <row r="83" spans="1:8" x14ac:dyDescent="0.45">
      <c r="A83" s="9">
        <f t="shared" si="1"/>
        <v>79</v>
      </c>
      <c r="B83" s="9"/>
      <c r="C83" s="5"/>
      <c r="D83" s="29"/>
      <c r="E83" s="12"/>
      <c r="F83" s="15"/>
      <c r="G83" s="15"/>
      <c r="H83" s="5"/>
    </row>
    <row r="84" spans="1:8" x14ac:dyDescent="0.45">
      <c r="A84" s="9">
        <f t="shared" si="1"/>
        <v>80</v>
      </c>
      <c r="B84" s="9"/>
      <c r="C84" s="5"/>
      <c r="D84" s="29"/>
      <c r="E84" s="12"/>
      <c r="F84" s="15"/>
      <c r="G84" s="15"/>
      <c r="H84" s="5"/>
    </row>
    <row r="85" spans="1:8" x14ac:dyDescent="0.45">
      <c r="A85" s="9">
        <f t="shared" si="1"/>
        <v>81</v>
      </c>
      <c r="B85" s="9"/>
      <c r="C85" s="5"/>
      <c r="D85" s="29"/>
      <c r="E85" s="12"/>
      <c r="F85" s="15"/>
      <c r="G85" s="15"/>
      <c r="H85" s="5"/>
    </row>
    <row r="86" spans="1:8" x14ac:dyDescent="0.45">
      <c r="A86" s="9">
        <f t="shared" si="1"/>
        <v>82</v>
      </c>
      <c r="B86" s="9"/>
      <c r="C86" s="5"/>
      <c r="D86" s="29"/>
      <c r="E86" s="12"/>
      <c r="F86" s="15"/>
      <c r="G86" s="15"/>
      <c r="H86" s="5"/>
    </row>
    <row r="87" spans="1:8" x14ac:dyDescent="0.45">
      <c r="A87" s="9">
        <f t="shared" si="1"/>
        <v>83</v>
      </c>
      <c r="B87" s="9"/>
      <c r="C87" s="5"/>
      <c r="D87" s="29"/>
      <c r="E87" s="12"/>
      <c r="F87" s="15"/>
      <c r="G87" s="15"/>
      <c r="H87" s="5"/>
    </row>
    <row r="88" spans="1:8" x14ac:dyDescent="0.45">
      <c r="A88" s="9">
        <f t="shared" si="1"/>
        <v>84</v>
      </c>
      <c r="B88" s="9"/>
      <c r="C88" s="5"/>
      <c r="D88" s="29"/>
      <c r="E88" s="12"/>
      <c r="F88" s="15"/>
      <c r="G88" s="15"/>
      <c r="H88" s="5"/>
    </row>
    <row r="89" spans="1:8" x14ac:dyDescent="0.45">
      <c r="A89" s="9">
        <f t="shared" si="1"/>
        <v>85</v>
      </c>
      <c r="B89" s="9"/>
      <c r="C89" s="5"/>
      <c r="D89" s="29"/>
      <c r="E89" s="12"/>
      <c r="F89" s="15"/>
      <c r="G89" s="15"/>
      <c r="H89" s="5"/>
    </row>
    <row r="90" spans="1:8" x14ac:dyDescent="0.45">
      <c r="A90" s="9">
        <f t="shared" si="1"/>
        <v>86</v>
      </c>
      <c r="B90" s="9"/>
      <c r="C90" s="5"/>
      <c r="D90" s="29"/>
      <c r="E90" s="12"/>
      <c r="F90" s="15"/>
      <c r="G90" s="15"/>
      <c r="H90" s="5"/>
    </row>
    <row r="91" spans="1:8" x14ac:dyDescent="0.45">
      <c r="A91" s="9">
        <f t="shared" si="1"/>
        <v>87</v>
      </c>
      <c r="B91" s="9"/>
      <c r="C91" s="5"/>
      <c r="D91" s="29"/>
      <c r="E91" s="12"/>
      <c r="F91" s="15"/>
      <c r="G91" s="15"/>
      <c r="H91" s="5"/>
    </row>
    <row r="92" spans="1:8" x14ac:dyDescent="0.45">
      <c r="A92" s="9">
        <f t="shared" si="1"/>
        <v>88</v>
      </c>
      <c r="B92" s="9"/>
      <c r="C92" s="5"/>
      <c r="D92" s="29"/>
      <c r="E92" s="12"/>
      <c r="F92" s="15"/>
      <c r="G92" s="15"/>
      <c r="H92" s="5"/>
    </row>
    <row r="93" spans="1:8" x14ac:dyDescent="0.45">
      <c r="A93" s="9">
        <f t="shared" si="1"/>
        <v>89</v>
      </c>
      <c r="B93" s="9"/>
      <c r="C93" s="5"/>
      <c r="D93" s="29"/>
      <c r="E93" s="12"/>
      <c r="F93" s="15"/>
      <c r="G93" s="15"/>
      <c r="H93" s="5"/>
    </row>
    <row r="94" spans="1:8" x14ac:dyDescent="0.45">
      <c r="A94" s="9">
        <f t="shared" si="1"/>
        <v>90</v>
      </c>
      <c r="B94" s="9"/>
      <c r="C94" s="5"/>
      <c r="D94" s="29"/>
      <c r="E94" s="12"/>
      <c r="F94" s="15"/>
      <c r="G94" s="15"/>
      <c r="H94" s="5"/>
    </row>
    <row r="95" spans="1:8" x14ac:dyDescent="0.45">
      <c r="A95" s="9">
        <f t="shared" si="1"/>
        <v>91</v>
      </c>
      <c r="B95" s="9"/>
      <c r="C95" s="5"/>
      <c r="D95" s="29"/>
      <c r="E95" s="12"/>
      <c r="F95" s="15"/>
      <c r="G95" s="15"/>
      <c r="H95" s="5"/>
    </row>
    <row r="96" spans="1:8" x14ac:dyDescent="0.45">
      <c r="A96" s="9">
        <f t="shared" si="1"/>
        <v>92</v>
      </c>
      <c r="B96" s="9"/>
      <c r="C96" s="5"/>
      <c r="D96" s="29"/>
      <c r="E96" s="12"/>
      <c r="F96" s="15"/>
      <c r="G96" s="15"/>
      <c r="H96" s="5"/>
    </row>
    <row r="97" spans="1:8" x14ac:dyDescent="0.45">
      <c r="A97" s="9">
        <f t="shared" si="1"/>
        <v>93</v>
      </c>
      <c r="B97" s="9"/>
      <c r="C97" s="5"/>
      <c r="D97" s="29"/>
      <c r="E97" s="12"/>
      <c r="F97" s="15"/>
      <c r="G97" s="15"/>
      <c r="H97" s="5"/>
    </row>
    <row r="98" spans="1:8" x14ac:dyDescent="0.45">
      <c r="A98" s="9">
        <f t="shared" si="1"/>
        <v>94</v>
      </c>
      <c r="B98" s="9"/>
      <c r="C98" s="5"/>
      <c r="D98" s="29"/>
      <c r="E98" s="12"/>
      <c r="F98" s="15"/>
      <c r="G98" s="15"/>
      <c r="H98" s="5"/>
    </row>
    <row r="99" spans="1:8" x14ac:dyDescent="0.45">
      <c r="A99" s="9">
        <f t="shared" si="1"/>
        <v>95</v>
      </c>
      <c r="B99" s="9"/>
      <c r="C99" s="5"/>
      <c r="D99" s="29"/>
      <c r="E99" s="12"/>
      <c r="F99" s="15"/>
      <c r="G99" s="15"/>
      <c r="H99" s="5"/>
    </row>
    <row r="100" spans="1:8" x14ac:dyDescent="0.45">
      <c r="A100" s="9">
        <f t="shared" si="1"/>
        <v>96</v>
      </c>
      <c r="B100" s="9"/>
      <c r="C100" s="5"/>
      <c r="D100" s="29"/>
      <c r="E100" s="12"/>
      <c r="F100" s="15"/>
      <c r="G100" s="15"/>
      <c r="H100" s="5"/>
    </row>
    <row r="101" spans="1:8" x14ac:dyDescent="0.45">
      <c r="A101" s="9">
        <f t="shared" si="1"/>
        <v>97</v>
      </c>
      <c r="B101" s="9"/>
      <c r="C101" s="5"/>
      <c r="D101" s="29"/>
      <c r="E101" s="12"/>
      <c r="F101" s="15"/>
      <c r="G101" s="15"/>
      <c r="H101" s="5"/>
    </row>
    <row r="102" spans="1:8" x14ac:dyDescent="0.45">
      <c r="A102" s="9">
        <f t="shared" si="1"/>
        <v>98</v>
      </c>
      <c r="B102" s="9"/>
      <c r="C102" s="5"/>
      <c r="D102" s="29"/>
      <c r="E102" s="12"/>
      <c r="F102" s="15"/>
      <c r="G102" s="15"/>
      <c r="H102" s="5"/>
    </row>
    <row r="103" spans="1:8" x14ac:dyDescent="0.45">
      <c r="A103" s="9">
        <f t="shared" si="1"/>
        <v>99</v>
      </c>
      <c r="B103" s="9"/>
      <c r="C103" s="5"/>
      <c r="D103" s="29"/>
      <c r="E103" s="12"/>
      <c r="F103" s="15"/>
      <c r="G103" s="15"/>
      <c r="H103" s="5"/>
    </row>
    <row r="104" spans="1:8" x14ac:dyDescent="0.45">
      <c r="A104" s="9">
        <f t="shared" si="1"/>
        <v>100</v>
      </c>
      <c r="B104" s="9"/>
      <c r="C104" s="5"/>
      <c r="D104" s="29"/>
      <c r="E104" s="12"/>
      <c r="F104" s="15"/>
      <c r="G104" s="15"/>
      <c r="H104" s="5"/>
    </row>
    <row r="105" spans="1:8" x14ac:dyDescent="0.45">
      <c r="A105" s="44"/>
      <c r="B105" s="44"/>
      <c r="C105" s="45"/>
      <c r="D105" s="46"/>
      <c r="E105" s="47" t="s">
        <v>119</v>
      </c>
      <c r="F105" s="15">
        <f>SUM(F55:F104)</f>
        <v>0</v>
      </c>
      <c r="G105" s="15">
        <f>SUM(G55:G104)</f>
        <v>0</v>
      </c>
      <c r="H105" s="45"/>
    </row>
    <row r="106" spans="1:8" x14ac:dyDescent="0.45">
      <c r="A106" s="44"/>
      <c r="B106" s="44"/>
      <c r="C106" s="45"/>
      <c r="D106" s="46"/>
      <c r="E106" s="47" t="s">
        <v>120</v>
      </c>
      <c r="F106" s="15">
        <f>F54</f>
        <v>0</v>
      </c>
      <c r="G106" s="15">
        <f>G54</f>
        <v>0</v>
      </c>
      <c r="H106" s="45"/>
    </row>
    <row r="107" spans="1:8" x14ac:dyDescent="0.45">
      <c r="A107" s="44"/>
      <c r="B107" s="44"/>
      <c r="C107" s="45"/>
      <c r="D107" s="46"/>
      <c r="E107" s="47" t="s">
        <v>121</v>
      </c>
      <c r="F107" s="15">
        <f>F106+F105</f>
        <v>0</v>
      </c>
      <c r="G107" s="15">
        <f>G106+G105</f>
        <v>0</v>
      </c>
      <c r="H107" s="45"/>
    </row>
    <row r="108" spans="1:8" x14ac:dyDescent="0.45">
      <c r="A108" s="9">
        <f>A104+1</f>
        <v>101</v>
      </c>
      <c r="B108" s="9"/>
      <c r="C108" s="5"/>
      <c r="D108" s="29"/>
      <c r="E108" s="12"/>
      <c r="F108" s="15"/>
      <c r="G108" s="15"/>
      <c r="H108" s="5"/>
    </row>
    <row r="109" spans="1:8" x14ac:dyDescent="0.45">
      <c r="A109" s="9">
        <f t="shared" si="1"/>
        <v>102</v>
      </c>
      <c r="B109" s="9"/>
      <c r="C109" s="5"/>
      <c r="D109" s="29"/>
      <c r="E109" s="12"/>
      <c r="F109" s="15"/>
      <c r="G109" s="15"/>
      <c r="H109" s="5"/>
    </row>
    <row r="110" spans="1:8" x14ac:dyDescent="0.45">
      <c r="A110" s="9">
        <f t="shared" si="1"/>
        <v>103</v>
      </c>
      <c r="B110" s="9"/>
      <c r="C110" s="5"/>
      <c r="D110" s="29"/>
      <c r="E110" s="12"/>
      <c r="F110" s="15"/>
      <c r="G110" s="15"/>
      <c r="H110" s="5"/>
    </row>
    <row r="111" spans="1:8" x14ac:dyDescent="0.45">
      <c r="A111" s="9">
        <f t="shared" si="1"/>
        <v>104</v>
      </c>
      <c r="B111" s="9"/>
      <c r="C111" s="5"/>
      <c r="D111" s="29"/>
      <c r="E111" s="12"/>
      <c r="F111" s="15"/>
      <c r="G111" s="15"/>
      <c r="H111" s="5"/>
    </row>
    <row r="112" spans="1:8" x14ac:dyDescent="0.45">
      <c r="A112" s="9">
        <f t="shared" si="1"/>
        <v>105</v>
      </c>
      <c r="B112" s="9"/>
      <c r="C112" s="5"/>
      <c r="D112" s="29"/>
      <c r="E112" s="12"/>
      <c r="F112" s="15"/>
      <c r="G112" s="15"/>
      <c r="H112" s="5"/>
    </row>
    <row r="113" spans="1:8" x14ac:dyDescent="0.45">
      <c r="A113" s="9">
        <f t="shared" si="1"/>
        <v>106</v>
      </c>
      <c r="B113" s="9"/>
      <c r="C113" s="5"/>
      <c r="D113" s="29"/>
      <c r="E113" s="12"/>
      <c r="F113" s="15"/>
      <c r="G113" s="15"/>
      <c r="H113" s="5"/>
    </row>
    <row r="114" spans="1:8" x14ac:dyDescent="0.45">
      <c r="A114" s="9">
        <f t="shared" si="1"/>
        <v>107</v>
      </c>
      <c r="B114" s="9"/>
      <c r="C114" s="5"/>
      <c r="D114" s="29"/>
      <c r="E114" s="12"/>
      <c r="F114" s="15"/>
      <c r="G114" s="15"/>
      <c r="H114" s="5"/>
    </row>
    <row r="115" spans="1:8" x14ac:dyDescent="0.45">
      <c r="A115" s="9">
        <f t="shared" si="1"/>
        <v>108</v>
      </c>
      <c r="B115" s="9"/>
      <c r="C115" s="5"/>
      <c r="D115" s="29"/>
      <c r="E115" s="12"/>
      <c r="F115" s="15"/>
      <c r="G115" s="15"/>
      <c r="H115" s="5"/>
    </row>
    <row r="116" spans="1:8" x14ac:dyDescent="0.45">
      <c r="A116" s="9">
        <f t="shared" si="1"/>
        <v>109</v>
      </c>
      <c r="B116" s="9"/>
      <c r="C116" s="5"/>
      <c r="D116" s="29"/>
      <c r="E116" s="12"/>
      <c r="F116" s="15"/>
      <c r="G116" s="15"/>
      <c r="H116" s="5"/>
    </row>
    <row r="117" spans="1:8" x14ac:dyDescent="0.45">
      <c r="A117" s="9">
        <f t="shared" si="1"/>
        <v>110</v>
      </c>
      <c r="B117" s="9"/>
      <c r="C117" s="5"/>
      <c r="D117" s="29"/>
      <c r="E117" s="12"/>
      <c r="F117" s="15"/>
      <c r="G117" s="15"/>
      <c r="H117" s="5"/>
    </row>
    <row r="118" spans="1:8" x14ac:dyDescent="0.45">
      <c r="A118" s="9">
        <f t="shared" si="1"/>
        <v>111</v>
      </c>
      <c r="B118" s="9"/>
      <c r="C118" s="5"/>
      <c r="D118" s="29"/>
      <c r="E118" s="12"/>
      <c r="F118" s="15"/>
      <c r="G118" s="15"/>
      <c r="H118" s="5"/>
    </row>
    <row r="119" spans="1:8" x14ac:dyDescent="0.45">
      <c r="A119" s="9">
        <f t="shared" si="1"/>
        <v>112</v>
      </c>
      <c r="B119" s="9"/>
      <c r="C119" s="5"/>
      <c r="D119" s="29"/>
      <c r="E119" s="12"/>
      <c r="F119" s="15"/>
      <c r="G119" s="15"/>
      <c r="H119" s="5"/>
    </row>
    <row r="120" spans="1:8" x14ac:dyDescent="0.45">
      <c r="A120" s="9">
        <f t="shared" si="1"/>
        <v>113</v>
      </c>
      <c r="B120" s="9"/>
      <c r="C120" s="5"/>
      <c r="D120" s="29"/>
      <c r="E120" s="12"/>
      <c r="F120" s="15"/>
      <c r="G120" s="15"/>
      <c r="H120" s="5"/>
    </row>
    <row r="121" spans="1:8" x14ac:dyDescent="0.45">
      <c r="A121" s="9">
        <f t="shared" si="1"/>
        <v>114</v>
      </c>
      <c r="B121" s="9"/>
      <c r="C121" s="5"/>
      <c r="D121" s="29"/>
      <c r="E121" s="12"/>
      <c r="F121" s="15"/>
      <c r="G121" s="15"/>
      <c r="H121" s="5"/>
    </row>
    <row r="122" spans="1:8" x14ac:dyDescent="0.45">
      <c r="A122" s="9">
        <f t="shared" si="1"/>
        <v>115</v>
      </c>
      <c r="B122" s="9"/>
      <c r="C122" s="5"/>
      <c r="D122" s="29"/>
      <c r="E122" s="12"/>
      <c r="F122" s="15"/>
      <c r="G122" s="15"/>
      <c r="H122" s="5"/>
    </row>
    <row r="123" spans="1:8" x14ac:dyDescent="0.45">
      <c r="A123" s="9">
        <f t="shared" si="1"/>
        <v>116</v>
      </c>
      <c r="B123" s="9"/>
      <c r="C123" s="5"/>
      <c r="D123" s="29"/>
      <c r="E123" s="12"/>
      <c r="F123" s="15"/>
      <c r="G123" s="15"/>
      <c r="H123" s="5"/>
    </row>
    <row r="124" spans="1:8" x14ac:dyDescent="0.45">
      <c r="A124" s="9">
        <f t="shared" si="1"/>
        <v>117</v>
      </c>
      <c r="B124" s="9"/>
      <c r="C124" s="5"/>
      <c r="D124" s="29"/>
      <c r="E124" s="12"/>
      <c r="F124" s="15"/>
      <c r="G124" s="15"/>
      <c r="H124" s="5"/>
    </row>
    <row r="125" spans="1:8" x14ac:dyDescent="0.45">
      <c r="A125" s="9">
        <f t="shared" si="1"/>
        <v>118</v>
      </c>
      <c r="B125" s="9"/>
      <c r="C125" s="5"/>
      <c r="D125" s="29"/>
      <c r="E125" s="12"/>
      <c r="F125" s="15"/>
      <c r="G125" s="15"/>
      <c r="H125" s="5"/>
    </row>
    <row r="126" spans="1:8" x14ac:dyDescent="0.45">
      <c r="A126" s="9">
        <f t="shared" si="1"/>
        <v>119</v>
      </c>
      <c r="B126" s="9"/>
      <c r="C126" s="5"/>
      <c r="D126" s="29"/>
      <c r="E126" s="12"/>
      <c r="F126" s="15"/>
      <c r="G126" s="15"/>
      <c r="H126" s="5"/>
    </row>
    <row r="127" spans="1:8" x14ac:dyDescent="0.45">
      <c r="A127" s="9">
        <f t="shared" si="1"/>
        <v>120</v>
      </c>
      <c r="B127" s="9"/>
      <c r="C127" s="5"/>
      <c r="D127" s="29"/>
      <c r="E127" s="12"/>
      <c r="F127" s="15"/>
      <c r="G127" s="15"/>
      <c r="H127" s="5"/>
    </row>
    <row r="128" spans="1:8" x14ac:dyDescent="0.45">
      <c r="A128" s="9">
        <f t="shared" si="1"/>
        <v>121</v>
      </c>
      <c r="B128" s="9"/>
      <c r="C128" s="5"/>
      <c r="D128" s="29"/>
      <c r="E128" s="12"/>
      <c r="F128" s="15"/>
      <c r="G128" s="15"/>
      <c r="H128" s="5"/>
    </row>
    <row r="129" spans="1:8" x14ac:dyDescent="0.45">
      <c r="A129" s="9">
        <f t="shared" si="1"/>
        <v>122</v>
      </c>
      <c r="B129" s="9"/>
      <c r="C129" s="5"/>
      <c r="D129" s="29"/>
      <c r="E129" s="12"/>
      <c r="F129" s="15"/>
      <c r="G129" s="15"/>
      <c r="H129" s="5"/>
    </row>
    <row r="130" spans="1:8" x14ac:dyDescent="0.45">
      <c r="A130" s="9">
        <f t="shared" si="1"/>
        <v>123</v>
      </c>
      <c r="B130" s="9"/>
      <c r="C130" s="5"/>
      <c r="D130" s="29"/>
      <c r="E130" s="12"/>
      <c r="F130" s="15"/>
      <c r="G130" s="15"/>
      <c r="H130" s="5"/>
    </row>
    <row r="131" spans="1:8" x14ac:dyDescent="0.45">
      <c r="A131" s="9">
        <f t="shared" si="1"/>
        <v>124</v>
      </c>
      <c r="B131" s="9"/>
      <c r="C131" s="5"/>
      <c r="D131" s="29"/>
      <c r="E131" s="12"/>
      <c r="F131" s="15"/>
      <c r="G131" s="15"/>
      <c r="H131" s="5"/>
    </row>
    <row r="132" spans="1:8" x14ac:dyDescent="0.45">
      <c r="A132" s="9">
        <f t="shared" si="1"/>
        <v>125</v>
      </c>
      <c r="B132" s="9"/>
      <c r="C132" s="5"/>
      <c r="D132" s="29"/>
      <c r="E132" s="12"/>
      <c r="F132" s="15"/>
      <c r="G132" s="15"/>
      <c r="H132" s="5"/>
    </row>
    <row r="133" spans="1:8" x14ac:dyDescent="0.45">
      <c r="A133" s="9">
        <f t="shared" si="1"/>
        <v>126</v>
      </c>
      <c r="B133" s="9"/>
      <c r="C133" s="5"/>
      <c r="D133" s="29"/>
      <c r="E133" s="12"/>
      <c r="F133" s="15"/>
      <c r="G133" s="15"/>
      <c r="H133" s="5"/>
    </row>
    <row r="134" spans="1:8" x14ac:dyDescent="0.45">
      <c r="A134" s="9">
        <f t="shared" si="1"/>
        <v>127</v>
      </c>
      <c r="B134" s="9"/>
      <c r="C134" s="5"/>
      <c r="D134" s="29"/>
      <c r="E134" s="12"/>
      <c r="F134" s="15"/>
      <c r="G134" s="15"/>
      <c r="H134" s="5"/>
    </row>
    <row r="135" spans="1:8" x14ac:dyDescent="0.45">
      <c r="A135" s="9">
        <f t="shared" si="1"/>
        <v>128</v>
      </c>
      <c r="B135" s="9"/>
      <c r="C135" s="5"/>
      <c r="D135" s="29"/>
      <c r="E135" s="12"/>
      <c r="F135" s="15"/>
      <c r="G135" s="15"/>
      <c r="H135" s="5"/>
    </row>
    <row r="136" spans="1:8" x14ac:dyDescent="0.45">
      <c r="A136" s="9">
        <f t="shared" si="1"/>
        <v>129</v>
      </c>
      <c r="B136" s="9"/>
      <c r="C136" s="5"/>
      <c r="D136" s="29"/>
      <c r="E136" s="12"/>
      <c r="F136" s="15"/>
      <c r="G136" s="15"/>
      <c r="H136" s="5"/>
    </row>
    <row r="137" spans="1:8" x14ac:dyDescent="0.45">
      <c r="A137" s="9">
        <f t="shared" si="1"/>
        <v>130</v>
      </c>
      <c r="B137" s="9"/>
      <c r="C137" s="5"/>
      <c r="D137" s="29"/>
      <c r="E137" s="12"/>
      <c r="F137" s="15"/>
      <c r="G137" s="15"/>
      <c r="H137" s="5"/>
    </row>
    <row r="138" spans="1:8" x14ac:dyDescent="0.45">
      <c r="A138" s="9">
        <f t="shared" ref="A138:A204" si="2">A137+1</f>
        <v>131</v>
      </c>
      <c r="B138" s="9"/>
      <c r="C138" s="5"/>
      <c r="D138" s="29"/>
      <c r="E138" s="12"/>
      <c r="F138" s="15"/>
      <c r="G138" s="15"/>
      <c r="H138" s="5"/>
    </row>
    <row r="139" spans="1:8" x14ac:dyDescent="0.45">
      <c r="A139" s="9">
        <f t="shared" si="2"/>
        <v>132</v>
      </c>
      <c r="B139" s="9"/>
      <c r="C139" s="5"/>
      <c r="D139" s="29"/>
      <c r="E139" s="12"/>
      <c r="F139" s="15"/>
      <c r="G139" s="15"/>
      <c r="H139" s="5"/>
    </row>
    <row r="140" spans="1:8" x14ac:dyDescent="0.45">
      <c r="A140" s="9">
        <f t="shared" si="2"/>
        <v>133</v>
      </c>
      <c r="B140" s="9"/>
      <c r="C140" s="5"/>
      <c r="D140" s="29"/>
      <c r="E140" s="12"/>
      <c r="F140" s="15"/>
      <c r="G140" s="15"/>
      <c r="H140" s="5"/>
    </row>
    <row r="141" spans="1:8" x14ac:dyDescent="0.45">
      <c r="A141" s="9">
        <f t="shared" si="2"/>
        <v>134</v>
      </c>
      <c r="B141" s="9"/>
      <c r="C141" s="5"/>
      <c r="D141" s="29"/>
      <c r="E141" s="12"/>
      <c r="F141" s="15"/>
      <c r="G141" s="15"/>
      <c r="H141" s="5"/>
    </row>
    <row r="142" spans="1:8" x14ac:dyDescent="0.45">
      <c r="A142" s="9">
        <f t="shared" si="2"/>
        <v>135</v>
      </c>
      <c r="B142" s="9"/>
      <c r="C142" s="5"/>
      <c r="D142" s="29"/>
      <c r="E142" s="12"/>
      <c r="F142" s="15"/>
      <c r="G142" s="15"/>
      <c r="H142" s="5"/>
    </row>
    <row r="143" spans="1:8" x14ac:dyDescent="0.45">
      <c r="A143" s="9">
        <f t="shared" si="2"/>
        <v>136</v>
      </c>
      <c r="B143" s="9"/>
      <c r="C143" s="5"/>
      <c r="D143" s="29"/>
      <c r="E143" s="12"/>
      <c r="F143" s="15"/>
      <c r="G143" s="15"/>
      <c r="H143" s="5"/>
    </row>
    <row r="144" spans="1:8" x14ac:dyDescent="0.45">
      <c r="A144" s="9">
        <f t="shared" si="2"/>
        <v>137</v>
      </c>
      <c r="B144" s="9"/>
      <c r="C144" s="5"/>
      <c r="D144" s="29"/>
      <c r="E144" s="12"/>
      <c r="F144" s="15"/>
      <c r="G144" s="15"/>
      <c r="H144" s="5"/>
    </row>
    <row r="145" spans="1:8" x14ac:dyDescent="0.45">
      <c r="A145" s="9">
        <f t="shared" si="2"/>
        <v>138</v>
      </c>
      <c r="B145" s="9"/>
      <c r="C145" s="5"/>
      <c r="D145" s="29"/>
      <c r="E145" s="12"/>
      <c r="F145" s="15"/>
      <c r="G145" s="15"/>
      <c r="H145" s="5"/>
    </row>
    <row r="146" spans="1:8" x14ac:dyDescent="0.45">
      <c r="A146" s="9">
        <f t="shared" si="2"/>
        <v>139</v>
      </c>
      <c r="B146" s="9"/>
      <c r="C146" s="5"/>
      <c r="D146" s="29"/>
      <c r="E146" s="12"/>
      <c r="F146" s="15"/>
      <c r="G146" s="15"/>
      <c r="H146" s="5"/>
    </row>
    <row r="147" spans="1:8" x14ac:dyDescent="0.45">
      <c r="A147" s="9">
        <f t="shared" si="2"/>
        <v>140</v>
      </c>
      <c r="B147" s="9"/>
      <c r="C147" s="5"/>
      <c r="D147" s="29"/>
      <c r="E147" s="12"/>
      <c r="F147" s="15"/>
      <c r="G147" s="15"/>
      <c r="H147" s="5"/>
    </row>
    <row r="148" spans="1:8" x14ac:dyDescent="0.45">
      <c r="A148" s="9">
        <f t="shared" si="2"/>
        <v>141</v>
      </c>
      <c r="B148" s="9"/>
      <c r="C148" s="5"/>
      <c r="D148" s="29"/>
      <c r="E148" s="12"/>
      <c r="F148" s="15"/>
      <c r="G148" s="15"/>
      <c r="H148" s="5"/>
    </row>
    <row r="149" spans="1:8" x14ac:dyDescent="0.45">
      <c r="A149" s="9">
        <f t="shared" si="2"/>
        <v>142</v>
      </c>
      <c r="B149" s="9"/>
      <c r="C149" s="5"/>
      <c r="D149" s="29"/>
      <c r="E149" s="12"/>
      <c r="F149" s="15"/>
      <c r="G149" s="15"/>
      <c r="H149" s="5"/>
    </row>
    <row r="150" spans="1:8" x14ac:dyDescent="0.45">
      <c r="A150" s="9">
        <f t="shared" si="2"/>
        <v>143</v>
      </c>
      <c r="B150" s="9"/>
      <c r="C150" s="5"/>
      <c r="D150" s="29"/>
      <c r="E150" s="12"/>
      <c r="F150" s="15"/>
      <c r="G150" s="15"/>
      <c r="H150" s="5"/>
    </row>
    <row r="151" spans="1:8" x14ac:dyDescent="0.45">
      <c r="A151" s="9">
        <f t="shared" si="2"/>
        <v>144</v>
      </c>
      <c r="B151" s="9"/>
      <c r="C151" s="5"/>
      <c r="D151" s="29"/>
      <c r="E151" s="12"/>
      <c r="F151" s="15"/>
      <c r="G151" s="15"/>
      <c r="H151" s="5"/>
    </row>
    <row r="152" spans="1:8" x14ac:dyDescent="0.45">
      <c r="A152" s="9">
        <f t="shared" si="2"/>
        <v>145</v>
      </c>
      <c r="B152" s="9"/>
      <c r="C152" s="5"/>
      <c r="D152" s="29"/>
      <c r="E152" s="12"/>
      <c r="F152" s="15"/>
      <c r="G152" s="15"/>
      <c r="H152" s="5"/>
    </row>
    <row r="153" spans="1:8" x14ac:dyDescent="0.45">
      <c r="A153" s="9">
        <f t="shared" si="2"/>
        <v>146</v>
      </c>
      <c r="B153" s="9"/>
      <c r="C153" s="5"/>
      <c r="D153" s="29"/>
      <c r="E153" s="12"/>
      <c r="F153" s="15"/>
      <c r="G153" s="15"/>
      <c r="H153" s="5"/>
    </row>
    <row r="154" spans="1:8" x14ac:dyDescent="0.45">
      <c r="A154" s="9">
        <f t="shared" si="2"/>
        <v>147</v>
      </c>
      <c r="B154" s="9"/>
      <c r="C154" s="5"/>
      <c r="D154" s="29"/>
      <c r="E154" s="12"/>
      <c r="F154" s="15"/>
      <c r="G154" s="15"/>
      <c r="H154" s="5"/>
    </row>
    <row r="155" spans="1:8" x14ac:dyDescent="0.45">
      <c r="A155" s="9">
        <f t="shared" si="2"/>
        <v>148</v>
      </c>
      <c r="B155" s="9"/>
      <c r="C155" s="5"/>
      <c r="D155" s="29"/>
      <c r="E155" s="12"/>
      <c r="F155" s="15"/>
      <c r="G155" s="15"/>
      <c r="H155" s="5"/>
    </row>
    <row r="156" spans="1:8" x14ac:dyDescent="0.45">
      <c r="A156" s="9">
        <f t="shared" si="2"/>
        <v>149</v>
      </c>
      <c r="B156" s="9"/>
      <c r="C156" s="5"/>
      <c r="D156" s="29"/>
      <c r="E156" s="12"/>
      <c r="F156" s="15"/>
      <c r="G156" s="15"/>
      <c r="H156" s="5"/>
    </row>
    <row r="157" spans="1:8" x14ac:dyDescent="0.45">
      <c r="A157" s="9">
        <f t="shared" si="2"/>
        <v>150</v>
      </c>
      <c r="B157" s="9"/>
      <c r="C157" s="5"/>
      <c r="D157" s="29"/>
      <c r="E157" s="12"/>
      <c r="F157" s="15"/>
      <c r="G157" s="15"/>
      <c r="H157" s="5"/>
    </row>
    <row r="158" spans="1:8" x14ac:dyDescent="0.45">
      <c r="A158" s="44"/>
      <c r="B158" s="44"/>
      <c r="C158" s="45"/>
      <c r="D158" s="46"/>
      <c r="E158" s="47" t="s">
        <v>119</v>
      </c>
      <c r="F158" s="15">
        <f>SUM(F108:F157)</f>
        <v>0</v>
      </c>
      <c r="G158" s="15">
        <f>SUM(G108:G157)</f>
        <v>0</v>
      </c>
      <c r="H158" s="45"/>
    </row>
    <row r="159" spans="1:8" x14ac:dyDescent="0.45">
      <c r="A159" s="44"/>
      <c r="B159" s="44"/>
      <c r="C159" s="45"/>
      <c r="D159" s="46"/>
      <c r="E159" s="47" t="s">
        <v>120</v>
      </c>
      <c r="F159" s="15">
        <f>F107</f>
        <v>0</v>
      </c>
      <c r="G159" s="15">
        <f>G107</f>
        <v>0</v>
      </c>
      <c r="H159" s="45"/>
    </row>
    <row r="160" spans="1:8" x14ac:dyDescent="0.45">
      <c r="A160" s="44"/>
      <c r="B160" s="44"/>
      <c r="C160" s="45"/>
      <c r="D160" s="46"/>
      <c r="E160" s="47" t="s">
        <v>121</v>
      </c>
      <c r="F160" s="15">
        <f>F159+F158</f>
        <v>0</v>
      </c>
      <c r="G160" s="15">
        <f>G159+G158</f>
        <v>0</v>
      </c>
      <c r="H160" s="45"/>
    </row>
    <row r="161" spans="1:8" x14ac:dyDescent="0.45">
      <c r="A161" s="9">
        <f>A157+1</f>
        <v>151</v>
      </c>
      <c r="B161" s="9"/>
      <c r="C161" s="5"/>
      <c r="D161" s="29"/>
      <c r="E161" s="12"/>
      <c r="F161" s="15"/>
      <c r="G161" s="15"/>
      <c r="H161" s="5"/>
    </row>
    <row r="162" spans="1:8" x14ac:dyDescent="0.45">
      <c r="A162" s="9">
        <f t="shared" si="2"/>
        <v>152</v>
      </c>
      <c r="B162" s="9"/>
      <c r="C162" s="5"/>
      <c r="D162" s="29"/>
      <c r="E162" s="12"/>
      <c r="F162" s="15"/>
      <c r="G162" s="15"/>
      <c r="H162" s="5"/>
    </row>
    <row r="163" spans="1:8" x14ac:dyDescent="0.45">
      <c r="A163" s="9">
        <f t="shared" si="2"/>
        <v>153</v>
      </c>
      <c r="B163" s="9"/>
      <c r="C163" s="5"/>
      <c r="D163" s="29"/>
      <c r="E163" s="12"/>
      <c r="F163" s="15"/>
      <c r="G163" s="15"/>
      <c r="H163" s="5"/>
    </row>
    <row r="164" spans="1:8" x14ac:dyDescent="0.45">
      <c r="A164" s="9">
        <f t="shared" si="2"/>
        <v>154</v>
      </c>
      <c r="B164" s="9"/>
      <c r="C164" s="5"/>
      <c r="D164" s="29"/>
      <c r="E164" s="12"/>
      <c r="F164" s="15"/>
      <c r="G164" s="15"/>
      <c r="H164" s="5"/>
    </row>
    <row r="165" spans="1:8" x14ac:dyDescent="0.45">
      <c r="A165" s="9">
        <f t="shared" si="2"/>
        <v>155</v>
      </c>
      <c r="B165" s="9"/>
      <c r="C165" s="5"/>
      <c r="D165" s="29"/>
      <c r="E165" s="12"/>
      <c r="F165" s="15"/>
      <c r="G165" s="15"/>
      <c r="H165" s="5"/>
    </row>
    <row r="166" spans="1:8" x14ac:dyDescent="0.45">
      <c r="A166" s="9">
        <f t="shared" si="2"/>
        <v>156</v>
      </c>
      <c r="B166" s="9"/>
      <c r="C166" s="5"/>
      <c r="D166" s="29"/>
      <c r="E166" s="12"/>
      <c r="F166" s="15"/>
      <c r="G166" s="15"/>
      <c r="H166" s="5"/>
    </row>
    <row r="167" spans="1:8" x14ac:dyDescent="0.45">
      <c r="A167" s="9">
        <f t="shared" si="2"/>
        <v>157</v>
      </c>
      <c r="B167" s="9"/>
      <c r="C167" s="5"/>
      <c r="D167" s="29"/>
      <c r="E167" s="12"/>
      <c r="F167" s="15"/>
      <c r="G167" s="15"/>
      <c r="H167" s="5"/>
    </row>
    <row r="168" spans="1:8" x14ac:dyDescent="0.45">
      <c r="A168" s="9">
        <f t="shared" si="2"/>
        <v>158</v>
      </c>
      <c r="B168" s="9"/>
      <c r="C168" s="5"/>
      <c r="D168" s="29"/>
      <c r="E168" s="12"/>
      <c r="F168" s="15"/>
      <c r="G168" s="15"/>
      <c r="H168" s="5"/>
    </row>
    <row r="169" spans="1:8" x14ac:dyDescent="0.45">
      <c r="A169" s="9">
        <f t="shared" si="2"/>
        <v>159</v>
      </c>
      <c r="B169" s="9"/>
      <c r="C169" s="5"/>
      <c r="D169" s="29"/>
      <c r="E169" s="12"/>
      <c r="F169" s="15"/>
      <c r="G169" s="15"/>
      <c r="H169" s="5"/>
    </row>
    <row r="170" spans="1:8" x14ac:dyDescent="0.45">
      <c r="A170" s="9">
        <f t="shared" si="2"/>
        <v>160</v>
      </c>
      <c r="B170" s="9"/>
      <c r="C170" s="5"/>
      <c r="D170" s="29"/>
      <c r="E170" s="12"/>
      <c r="F170" s="15"/>
      <c r="G170" s="15"/>
      <c r="H170" s="5"/>
    </row>
    <row r="171" spans="1:8" x14ac:dyDescent="0.45">
      <c r="A171" s="9">
        <f t="shared" si="2"/>
        <v>161</v>
      </c>
      <c r="B171" s="9"/>
      <c r="C171" s="5"/>
      <c r="D171" s="29"/>
      <c r="E171" s="12"/>
      <c r="F171" s="15"/>
      <c r="G171" s="15"/>
      <c r="H171" s="5"/>
    </row>
    <row r="172" spans="1:8" x14ac:dyDescent="0.45">
      <c r="A172" s="9">
        <f t="shared" si="2"/>
        <v>162</v>
      </c>
      <c r="B172" s="9"/>
      <c r="C172" s="5"/>
      <c r="D172" s="29"/>
      <c r="E172" s="12"/>
      <c r="F172" s="15"/>
      <c r="G172" s="15"/>
      <c r="H172" s="5"/>
    </row>
    <row r="173" spans="1:8" x14ac:dyDescent="0.45">
      <c r="A173" s="9">
        <f t="shared" si="2"/>
        <v>163</v>
      </c>
      <c r="B173" s="9"/>
      <c r="C173" s="5"/>
      <c r="D173" s="29"/>
      <c r="E173" s="12"/>
      <c r="F173" s="15"/>
      <c r="G173" s="15"/>
      <c r="H173" s="5"/>
    </row>
    <row r="174" spans="1:8" x14ac:dyDescent="0.45">
      <c r="A174" s="9">
        <f t="shared" si="2"/>
        <v>164</v>
      </c>
      <c r="B174" s="9"/>
      <c r="C174" s="5"/>
      <c r="D174" s="29"/>
      <c r="E174" s="12"/>
      <c r="F174" s="15"/>
      <c r="G174" s="15"/>
      <c r="H174" s="5"/>
    </row>
    <row r="175" spans="1:8" x14ac:dyDescent="0.45">
      <c r="A175" s="9">
        <f t="shared" si="2"/>
        <v>165</v>
      </c>
      <c r="B175" s="9"/>
      <c r="C175" s="5"/>
      <c r="D175" s="29"/>
      <c r="E175" s="12"/>
      <c r="F175" s="15"/>
      <c r="G175" s="15"/>
      <c r="H175" s="5"/>
    </row>
    <row r="176" spans="1:8" x14ac:dyDescent="0.45">
      <c r="A176" s="9">
        <f t="shared" si="2"/>
        <v>166</v>
      </c>
      <c r="B176" s="9"/>
      <c r="C176" s="5"/>
      <c r="D176" s="29"/>
      <c r="E176" s="12"/>
      <c r="F176" s="15"/>
      <c r="G176" s="15"/>
      <c r="H176" s="5"/>
    </row>
    <row r="177" spans="1:8" x14ac:dyDescent="0.45">
      <c r="A177" s="9">
        <f t="shared" si="2"/>
        <v>167</v>
      </c>
      <c r="B177" s="9"/>
      <c r="C177" s="5"/>
      <c r="D177" s="29"/>
      <c r="E177" s="12"/>
      <c r="F177" s="15"/>
      <c r="G177" s="15"/>
      <c r="H177" s="5"/>
    </row>
    <row r="178" spans="1:8" x14ac:dyDescent="0.45">
      <c r="A178" s="9">
        <f t="shared" si="2"/>
        <v>168</v>
      </c>
      <c r="B178" s="9"/>
      <c r="C178" s="5"/>
      <c r="D178" s="29"/>
      <c r="E178" s="12"/>
      <c r="F178" s="15"/>
      <c r="G178" s="15"/>
      <c r="H178" s="5"/>
    </row>
    <row r="179" spans="1:8" x14ac:dyDescent="0.45">
      <c r="A179" s="9">
        <f t="shared" si="2"/>
        <v>169</v>
      </c>
      <c r="B179" s="9"/>
      <c r="C179" s="5"/>
      <c r="D179" s="29"/>
      <c r="E179" s="12"/>
      <c r="F179" s="15"/>
      <c r="G179" s="15"/>
      <c r="H179" s="5"/>
    </row>
    <row r="180" spans="1:8" x14ac:dyDescent="0.45">
      <c r="A180" s="9">
        <f t="shared" si="2"/>
        <v>170</v>
      </c>
      <c r="B180" s="9"/>
      <c r="C180" s="5"/>
      <c r="D180" s="29"/>
      <c r="E180" s="12"/>
      <c r="F180" s="15"/>
      <c r="G180" s="15"/>
      <c r="H180" s="5"/>
    </row>
    <row r="181" spans="1:8" x14ac:dyDescent="0.45">
      <c r="A181" s="9">
        <f t="shared" si="2"/>
        <v>171</v>
      </c>
      <c r="B181" s="9"/>
      <c r="C181" s="5"/>
      <c r="D181" s="29"/>
      <c r="E181" s="12"/>
      <c r="F181" s="15"/>
      <c r="G181" s="15"/>
      <c r="H181" s="5"/>
    </row>
    <row r="182" spans="1:8" x14ac:dyDescent="0.45">
      <c r="A182" s="9">
        <f t="shared" si="2"/>
        <v>172</v>
      </c>
      <c r="B182" s="9"/>
      <c r="C182" s="5"/>
      <c r="D182" s="29"/>
      <c r="E182" s="12"/>
      <c r="F182" s="15"/>
      <c r="G182" s="15"/>
      <c r="H182" s="5"/>
    </row>
    <row r="183" spans="1:8" x14ac:dyDescent="0.45">
      <c r="A183" s="9">
        <f t="shared" si="2"/>
        <v>173</v>
      </c>
      <c r="B183" s="9"/>
      <c r="C183" s="5"/>
      <c r="D183" s="29"/>
      <c r="E183" s="12"/>
      <c r="F183" s="15"/>
      <c r="G183" s="15"/>
      <c r="H183" s="5"/>
    </row>
    <row r="184" spans="1:8" x14ac:dyDescent="0.45">
      <c r="A184" s="9">
        <f t="shared" si="2"/>
        <v>174</v>
      </c>
      <c r="B184" s="9"/>
      <c r="C184" s="5"/>
      <c r="D184" s="29"/>
      <c r="E184" s="12"/>
      <c r="F184" s="15"/>
      <c r="G184" s="15"/>
      <c r="H184" s="5"/>
    </row>
    <row r="185" spans="1:8" x14ac:dyDescent="0.45">
      <c r="A185" s="9">
        <f t="shared" si="2"/>
        <v>175</v>
      </c>
      <c r="B185" s="9"/>
      <c r="C185" s="5"/>
      <c r="D185" s="29"/>
      <c r="E185" s="12"/>
      <c r="F185" s="15"/>
      <c r="G185" s="15"/>
      <c r="H185" s="5"/>
    </row>
    <row r="186" spans="1:8" x14ac:dyDescent="0.45">
      <c r="A186" s="9">
        <f t="shared" si="2"/>
        <v>176</v>
      </c>
      <c r="B186" s="9"/>
      <c r="C186" s="5"/>
      <c r="D186" s="29"/>
      <c r="E186" s="12"/>
      <c r="F186" s="15"/>
      <c r="G186" s="15"/>
      <c r="H186" s="5"/>
    </row>
    <row r="187" spans="1:8" x14ac:dyDescent="0.45">
      <c r="A187" s="9">
        <f t="shared" si="2"/>
        <v>177</v>
      </c>
      <c r="B187" s="9"/>
      <c r="C187" s="5"/>
      <c r="D187" s="29"/>
      <c r="E187" s="12"/>
      <c r="F187" s="15"/>
      <c r="G187" s="15"/>
      <c r="H187" s="5"/>
    </row>
    <row r="188" spans="1:8" x14ac:dyDescent="0.45">
      <c r="A188" s="9">
        <f t="shared" si="2"/>
        <v>178</v>
      </c>
      <c r="B188" s="9"/>
      <c r="C188" s="5"/>
      <c r="D188" s="29"/>
      <c r="E188" s="12"/>
      <c r="F188" s="15"/>
      <c r="G188" s="15"/>
      <c r="H188" s="5"/>
    </row>
    <row r="189" spans="1:8" x14ac:dyDescent="0.45">
      <c r="A189" s="9">
        <f t="shared" si="2"/>
        <v>179</v>
      </c>
      <c r="B189" s="9"/>
      <c r="C189" s="5"/>
      <c r="D189" s="29"/>
      <c r="E189" s="12"/>
      <c r="F189" s="15"/>
      <c r="G189" s="15"/>
      <c r="H189" s="5"/>
    </row>
    <row r="190" spans="1:8" x14ac:dyDescent="0.45">
      <c r="A190" s="9">
        <f t="shared" si="2"/>
        <v>180</v>
      </c>
      <c r="B190" s="9"/>
      <c r="C190" s="5"/>
      <c r="D190" s="29"/>
      <c r="E190" s="12"/>
      <c r="F190" s="15"/>
      <c r="G190" s="15"/>
      <c r="H190" s="5"/>
    </row>
    <row r="191" spans="1:8" x14ac:dyDescent="0.45">
      <c r="A191" s="9">
        <f t="shared" si="2"/>
        <v>181</v>
      </c>
      <c r="B191" s="9"/>
      <c r="C191" s="5"/>
      <c r="D191" s="29"/>
      <c r="E191" s="12"/>
      <c r="F191" s="15"/>
      <c r="G191" s="15"/>
      <c r="H191" s="5"/>
    </row>
    <row r="192" spans="1:8" x14ac:dyDescent="0.45">
      <c r="A192" s="9">
        <f t="shared" si="2"/>
        <v>182</v>
      </c>
      <c r="B192" s="9"/>
      <c r="C192" s="5"/>
      <c r="D192" s="29"/>
      <c r="E192" s="12"/>
      <c r="F192" s="15"/>
      <c r="G192" s="15"/>
      <c r="H192" s="5"/>
    </row>
    <row r="193" spans="1:8" x14ac:dyDescent="0.45">
      <c r="A193" s="9">
        <f t="shared" si="2"/>
        <v>183</v>
      </c>
      <c r="B193" s="9"/>
      <c r="C193" s="5"/>
      <c r="D193" s="29"/>
      <c r="E193" s="12"/>
      <c r="F193" s="15"/>
      <c r="G193" s="15"/>
      <c r="H193" s="5"/>
    </row>
    <row r="194" spans="1:8" x14ac:dyDescent="0.45">
      <c r="A194" s="9">
        <f t="shared" si="2"/>
        <v>184</v>
      </c>
      <c r="B194" s="9"/>
      <c r="C194" s="5"/>
      <c r="D194" s="29"/>
      <c r="E194" s="12"/>
      <c r="F194" s="15"/>
      <c r="G194" s="15"/>
      <c r="H194" s="5"/>
    </row>
    <row r="195" spans="1:8" x14ac:dyDescent="0.45">
      <c r="A195" s="9">
        <f t="shared" si="2"/>
        <v>185</v>
      </c>
      <c r="B195" s="9"/>
      <c r="C195" s="5"/>
      <c r="D195" s="29"/>
      <c r="E195" s="12"/>
      <c r="F195" s="15"/>
      <c r="G195" s="15"/>
      <c r="H195" s="5"/>
    </row>
    <row r="196" spans="1:8" x14ac:dyDescent="0.45">
      <c r="A196" s="9">
        <f t="shared" si="2"/>
        <v>186</v>
      </c>
      <c r="B196" s="9"/>
      <c r="C196" s="5"/>
      <c r="D196" s="29"/>
      <c r="E196" s="12"/>
      <c r="F196" s="15"/>
      <c r="G196" s="15"/>
      <c r="H196" s="5"/>
    </row>
    <row r="197" spans="1:8" x14ac:dyDescent="0.45">
      <c r="A197" s="9">
        <f t="shared" si="2"/>
        <v>187</v>
      </c>
      <c r="B197" s="9"/>
      <c r="C197" s="5"/>
      <c r="D197" s="29"/>
      <c r="E197" s="12"/>
      <c r="F197" s="15"/>
      <c r="G197" s="15"/>
      <c r="H197" s="5"/>
    </row>
    <row r="198" spans="1:8" x14ac:dyDescent="0.45">
      <c r="A198" s="9">
        <f t="shared" si="2"/>
        <v>188</v>
      </c>
      <c r="B198" s="9"/>
      <c r="C198" s="5"/>
      <c r="D198" s="29"/>
      <c r="E198" s="12"/>
      <c r="F198" s="15"/>
      <c r="G198" s="15"/>
      <c r="H198" s="5"/>
    </row>
    <row r="199" spans="1:8" x14ac:dyDescent="0.45">
      <c r="A199" s="9">
        <f t="shared" si="2"/>
        <v>189</v>
      </c>
      <c r="B199" s="9"/>
      <c r="C199" s="5"/>
      <c r="D199" s="29"/>
      <c r="E199" s="12"/>
      <c r="F199" s="15"/>
      <c r="G199" s="15"/>
      <c r="H199" s="5"/>
    </row>
    <row r="200" spans="1:8" x14ac:dyDescent="0.45">
      <c r="A200" s="9">
        <f t="shared" si="2"/>
        <v>190</v>
      </c>
      <c r="B200" s="9"/>
      <c r="C200" s="5"/>
      <c r="D200" s="29"/>
      <c r="E200" s="12"/>
      <c r="F200" s="15"/>
      <c r="G200" s="15"/>
      <c r="H200" s="5"/>
    </row>
    <row r="201" spans="1:8" x14ac:dyDescent="0.45">
      <c r="A201" s="9">
        <f t="shared" si="2"/>
        <v>191</v>
      </c>
      <c r="B201" s="9"/>
      <c r="C201" s="5"/>
      <c r="D201" s="29"/>
      <c r="E201" s="12"/>
      <c r="F201" s="15"/>
      <c r="G201" s="15"/>
      <c r="H201" s="5"/>
    </row>
    <row r="202" spans="1:8" x14ac:dyDescent="0.45">
      <c r="A202" s="9">
        <f t="shared" si="2"/>
        <v>192</v>
      </c>
      <c r="B202" s="9"/>
      <c r="C202" s="5"/>
      <c r="D202" s="29"/>
      <c r="E202" s="12"/>
      <c r="F202" s="15"/>
      <c r="G202" s="15"/>
      <c r="H202" s="5"/>
    </row>
    <row r="203" spans="1:8" x14ac:dyDescent="0.45">
      <c r="A203" s="9">
        <f t="shared" si="2"/>
        <v>193</v>
      </c>
      <c r="B203" s="9"/>
      <c r="C203" s="5"/>
      <c r="D203" s="29"/>
      <c r="E203" s="12"/>
      <c r="F203" s="15"/>
      <c r="G203" s="15"/>
      <c r="H203" s="5"/>
    </row>
    <row r="204" spans="1:8" x14ac:dyDescent="0.45">
      <c r="A204" s="9">
        <f t="shared" si="2"/>
        <v>194</v>
      </c>
      <c r="B204" s="9"/>
      <c r="C204" s="5"/>
      <c r="D204" s="29"/>
      <c r="E204" s="12"/>
      <c r="F204" s="15"/>
      <c r="G204" s="15"/>
      <c r="H204" s="5"/>
    </row>
    <row r="205" spans="1:8" x14ac:dyDescent="0.45">
      <c r="A205" s="9">
        <f t="shared" ref="A205:A210" si="3">A204+1</f>
        <v>195</v>
      </c>
      <c r="B205" s="9"/>
      <c r="C205" s="5"/>
      <c r="D205" s="29"/>
      <c r="E205" s="12"/>
      <c r="F205" s="15"/>
      <c r="G205" s="15"/>
      <c r="H205" s="5"/>
    </row>
    <row r="206" spans="1:8" x14ac:dyDescent="0.45">
      <c r="A206" s="9">
        <f t="shared" si="3"/>
        <v>196</v>
      </c>
      <c r="B206" s="9"/>
      <c r="C206" s="5"/>
      <c r="D206" s="29"/>
      <c r="E206" s="12"/>
      <c r="F206" s="15"/>
      <c r="G206" s="15"/>
      <c r="H206" s="5"/>
    </row>
    <row r="207" spans="1:8" x14ac:dyDescent="0.45">
      <c r="A207" s="9">
        <f t="shared" si="3"/>
        <v>197</v>
      </c>
      <c r="B207" s="9"/>
      <c r="C207" s="5"/>
      <c r="D207" s="29"/>
      <c r="E207" s="12"/>
      <c r="F207" s="15"/>
      <c r="G207" s="15"/>
      <c r="H207" s="5"/>
    </row>
    <row r="208" spans="1:8" x14ac:dyDescent="0.45">
      <c r="A208" s="9">
        <f t="shared" si="3"/>
        <v>198</v>
      </c>
      <c r="B208" s="9"/>
      <c r="C208" s="5"/>
      <c r="D208" s="29"/>
      <c r="E208" s="12"/>
      <c r="F208" s="15"/>
      <c r="G208" s="15"/>
      <c r="H208" s="5"/>
    </row>
    <row r="209" spans="1:8" x14ac:dyDescent="0.45">
      <c r="A209" s="9">
        <f t="shared" si="3"/>
        <v>199</v>
      </c>
      <c r="B209" s="9"/>
      <c r="C209" s="5"/>
      <c r="D209" s="29"/>
      <c r="E209" s="12"/>
      <c r="F209" s="15"/>
      <c r="G209" s="15"/>
      <c r="H209" s="5"/>
    </row>
    <row r="210" spans="1:8" x14ac:dyDescent="0.45">
      <c r="A210" s="9">
        <f t="shared" si="3"/>
        <v>200</v>
      </c>
      <c r="B210" s="9"/>
      <c r="C210" s="5"/>
      <c r="D210" s="29"/>
      <c r="E210" s="12"/>
      <c r="F210" s="15"/>
      <c r="G210" s="15"/>
      <c r="H210" s="5"/>
    </row>
    <row r="211" spans="1:8" x14ac:dyDescent="0.45">
      <c r="A211" s="44"/>
      <c r="B211" s="44"/>
      <c r="C211" s="45"/>
      <c r="D211" s="46"/>
      <c r="E211" s="47" t="s">
        <v>119</v>
      </c>
      <c r="F211" s="15">
        <f>SUM(F161:F210)</f>
        <v>0</v>
      </c>
      <c r="G211" s="15">
        <f>SUM(G161:G210)</f>
        <v>0</v>
      </c>
      <c r="H211" s="45"/>
    </row>
    <row r="212" spans="1:8" x14ac:dyDescent="0.45">
      <c r="A212" s="44"/>
      <c r="B212" s="44"/>
      <c r="C212" s="45"/>
      <c r="D212" s="46"/>
      <c r="E212" s="47" t="s">
        <v>120</v>
      </c>
      <c r="F212" s="15">
        <f>F160</f>
        <v>0</v>
      </c>
      <c r="G212" s="15">
        <f>G160</f>
        <v>0</v>
      </c>
      <c r="H212" s="45"/>
    </row>
    <row r="213" spans="1:8" x14ac:dyDescent="0.45">
      <c r="A213" s="44"/>
      <c r="B213" s="44"/>
      <c r="C213" s="45"/>
      <c r="D213" s="46"/>
      <c r="E213" s="47" t="s">
        <v>121</v>
      </c>
      <c r="F213" s="15">
        <f>F212+F211</f>
        <v>0</v>
      </c>
      <c r="G213" s="15">
        <f>G212+G211</f>
        <v>0</v>
      </c>
      <c r="H213" s="45"/>
    </row>
    <row r="214" spans="1:8" x14ac:dyDescent="0.45">
      <c r="A214" s="43"/>
      <c r="B214" s="43"/>
    </row>
    <row r="216" spans="1:8" ht="27.4" x14ac:dyDescent="0.45">
      <c r="A216" s="64" t="s">
        <v>78</v>
      </c>
      <c r="B216" s="64"/>
      <c r="C216" s="64"/>
      <c r="D216" s="64"/>
      <c r="E216" s="64"/>
      <c r="F216" s="64"/>
      <c r="G216" s="64"/>
      <c r="H216" s="64"/>
    </row>
    <row r="218" spans="1:8" ht="20.25" x14ac:dyDescent="0.45">
      <c r="E218" s="19" t="s">
        <v>54</v>
      </c>
      <c r="F218" s="20" t="s">
        <v>7</v>
      </c>
      <c r="G218" s="20" t="s">
        <v>8</v>
      </c>
    </row>
    <row r="219" spans="1:8" x14ac:dyDescent="0.45">
      <c r="E219" s="12" t="s">
        <v>55</v>
      </c>
      <c r="F219" s="15">
        <f>SUMIF(C2:C210,"styczeń",F2:F210)</f>
        <v>0</v>
      </c>
      <c r="G219" s="15">
        <f>SUMIF(C2:C210,"styczeń",G2:G210)</f>
        <v>0</v>
      </c>
    </row>
    <row r="220" spans="1:8" x14ac:dyDescent="0.45">
      <c r="E220" s="12" t="s">
        <v>56</v>
      </c>
      <c r="F220" s="15">
        <f>SUMIF(C2:C210,"luty",F2:F210)</f>
        <v>0</v>
      </c>
      <c r="G220" s="15">
        <f>SUMIF(C2:C210,"luty",G2:G210)</f>
        <v>0</v>
      </c>
    </row>
    <row r="221" spans="1:8" x14ac:dyDescent="0.45">
      <c r="E221" s="12" t="s">
        <v>57</v>
      </c>
      <c r="F221" s="15">
        <f>SUMIF(C2:C210,"marzec",F2:F210)</f>
        <v>0</v>
      </c>
      <c r="G221" s="15">
        <f>SUMIF(C2:C210,"marzec",G2:G210)</f>
        <v>0</v>
      </c>
    </row>
    <row r="222" spans="1:8" x14ac:dyDescent="0.45">
      <c r="E222" s="12" t="s">
        <v>58</v>
      </c>
      <c r="F222" s="15">
        <f>SUMIF(C2:C210,"kwiecień",F2:F210)</f>
        <v>0</v>
      </c>
      <c r="G222" s="15">
        <f>SUMIF(C2:C210,"kwiecień",G2:G210)</f>
        <v>0</v>
      </c>
    </row>
    <row r="223" spans="1:8" x14ac:dyDescent="0.45">
      <c r="E223" s="12" t="s">
        <v>59</v>
      </c>
      <c r="F223" s="15">
        <f>SUMIF(C2:C210,"maj",F2:F210)</f>
        <v>0</v>
      </c>
      <c r="G223" s="15">
        <f>SUMIF(C2:C210,"maj",G2:G210)</f>
        <v>0</v>
      </c>
    </row>
    <row r="224" spans="1:8" x14ac:dyDescent="0.45">
      <c r="E224" s="12" t="s">
        <v>60</v>
      </c>
      <c r="F224" s="15">
        <f>SUMIF(C2:C210,"czerwiec",F2:F210)</f>
        <v>0</v>
      </c>
      <c r="G224" s="15">
        <f>SUMIF(C2:C210,"czerwiec",G2:G210)</f>
        <v>0</v>
      </c>
    </row>
    <row r="225" spans="1:8" x14ac:dyDescent="0.45">
      <c r="E225" s="12" t="s">
        <v>61</v>
      </c>
      <c r="F225" s="15">
        <f>SUMIF(C2:C210,"lipiec",F2:F210)</f>
        <v>0</v>
      </c>
      <c r="G225" s="15">
        <f>SUMIF(C2:C210,"lipiec",G2:G210)</f>
        <v>0</v>
      </c>
    </row>
    <row r="226" spans="1:8" x14ac:dyDescent="0.45">
      <c r="E226" s="12" t="s">
        <v>62</v>
      </c>
      <c r="F226" s="15">
        <f>SUMIF(C2:C210,"sierpień",F2:F210)</f>
        <v>0</v>
      </c>
      <c r="G226" s="15">
        <f>SUMIF(C2:C210,"sierpień",G2:G210)</f>
        <v>0</v>
      </c>
    </row>
    <row r="227" spans="1:8" x14ac:dyDescent="0.45">
      <c r="E227" s="12" t="s">
        <v>63</v>
      </c>
      <c r="F227" s="15">
        <f>SUMIF(C2:C210,"wrzesień",F2:F210)</f>
        <v>0</v>
      </c>
      <c r="G227" s="15">
        <f>SUMIF(C2:C210,"wrzesień",G2:G210)</f>
        <v>0</v>
      </c>
    </row>
    <row r="228" spans="1:8" x14ac:dyDescent="0.45">
      <c r="E228" s="12" t="s">
        <v>64</v>
      </c>
      <c r="F228" s="15">
        <f>SUMIF(C2:C210,"październik",F2:F210)</f>
        <v>0</v>
      </c>
      <c r="G228" s="15">
        <f>SUMIF(C2:C210,"październik",G2:G210)</f>
        <v>0</v>
      </c>
    </row>
    <row r="229" spans="1:8" x14ac:dyDescent="0.45">
      <c r="E229" s="12" t="s">
        <v>65</v>
      </c>
      <c r="F229" s="15">
        <f>SUMIF(C2:C210,"listopad",F2:F210)</f>
        <v>0</v>
      </c>
      <c r="G229" s="15">
        <f>SUMIF(C2:C210,"listopad",G2:G210)</f>
        <v>0</v>
      </c>
    </row>
    <row r="230" spans="1:8" x14ac:dyDescent="0.45">
      <c r="E230" s="12" t="s">
        <v>66</v>
      </c>
      <c r="F230" s="15">
        <f>SUMIF(C2:C210,"grudzień",F2:F210)</f>
        <v>0</v>
      </c>
      <c r="G230" s="15">
        <f>SUMIF(C2:C210,"grudzień",G2:G210)</f>
        <v>0</v>
      </c>
    </row>
    <row r="231" spans="1:8" ht="13.9" x14ac:dyDescent="0.45">
      <c r="E231" s="21" t="s">
        <v>67</v>
      </c>
      <c r="F231" s="22">
        <f>SUM(F219:F230)</f>
        <v>0</v>
      </c>
      <c r="G231" s="22">
        <f>SUM(G219:G230)</f>
        <v>0</v>
      </c>
    </row>
    <row r="232" spans="1:8" ht="13.9" x14ac:dyDescent="0.45">
      <c r="E232" s="21" t="s">
        <v>68</v>
      </c>
      <c r="F232" s="65">
        <f>F231-G231</f>
        <v>0</v>
      </c>
      <c r="G232" s="66"/>
    </row>
    <row r="234" spans="1:8" ht="22.5" x14ac:dyDescent="0.45">
      <c r="A234" s="69" t="s">
        <v>79</v>
      </c>
      <c r="B234" s="69"/>
      <c r="C234" s="69"/>
      <c r="D234" s="69"/>
      <c r="E234" s="69"/>
      <c r="F234" s="69"/>
      <c r="G234" s="69"/>
      <c r="H234" s="69"/>
    </row>
    <row r="235" spans="1:8" x14ac:dyDescent="0.45">
      <c r="B235" s="67"/>
      <c r="C235" s="67"/>
      <c r="D235" s="67"/>
      <c r="E235" s="67"/>
    </row>
    <row r="236" spans="1:8" ht="20.65" x14ac:dyDescent="0.45">
      <c r="B236" s="68" t="s">
        <v>70</v>
      </c>
      <c r="C236" s="68"/>
      <c r="D236" s="68"/>
      <c r="E236" s="68"/>
      <c r="F236" s="23" t="s">
        <v>8</v>
      </c>
    </row>
    <row r="237" spans="1:8" x14ac:dyDescent="0.45">
      <c r="A237" s="4"/>
      <c r="B237" s="62" t="s">
        <v>25</v>
      </c>
      <c r="C237" s="62" t="s">
        <v>25</v>
      </c>
      <c r="D237" s="62" t="s">
        <v>25</v>
      </c>
      <c r="E237" s="62" t="s">
        <v>25</v>
      </c>
      <c r="F237" s="15">
        <f>SUMIF(H2:H210,"środki ochrony roślin",G2:G210)</f>
        <v>0</v>
      </c>
      <c r="G237" s="4"/>
    </row>
    <row r="238" spans="1:8" x14ac:dyDescent="0.45">
      <c r="A238" s="4"/>
      <c r="B238" s="62" t="s">
        <v>26</v>
      </c>
      <c r="C238" s="62" t="s">
        <v>26</v>
      </c>
      <c r="D238" s="62" t="s">
        <v>26</v>
      </c>
      <c r="E238" s="62" t="s">
        <v>26</v>
      </c>
      <c r="F238" s="15">
        <f>SUMIF(H2:H210,"nawozy mineralne",G2:G210)</f>
        <v>0</v>
      </c>
      <c r="G238" s="4"/>
    </row>
    <row r="239" spans="1:8" x14ac:dyDescent="0.45">
      <c r="A239" s="4"/>
      <c r="B239" s="62" t="s">
        <v>27</v>
      </c>
      <c r="C239" s="62" t="s">
        <v>27</v>
      </c>
      <c r="D239" s="62" t="s">
        <v>27</v>
      </c>
      <c r="E239" s="62" t="s">
        <v>27</v>
      </c>
      <c r="F239" s="15">
        <f>SUMIF(H2:H210,"materiały pędne na działalność rolniczą",G2:G210)</f>
        <v>0</v>
      </c>
      <c r="G239" s="4"/>
    </row>
    <row r="240" spans="1:8" x14ac:dyDescent="0.45">
      <c r="A240" s="4"/>
      <c r="B240" s="62" t="s">
        <v>28</v>
      </c>
      <c r="C240" s="62" t="s">
        <v>28</v>
      </c>
      <c r="D240" s="62" t="s">
        <v>28</v>
      </c>
      <c r="E240" s="62" t="s">
        <v>28</v>
      </c>
      <c r="F240" s="15">
        <f>SUMIF(H2:H210,"energia elektryczna na działalność rolniczą",G2:G210)</f>
        <v>0</v>
      </c>
      <c r="G240" s="4"/>
    </row>
    <row r="241" spans="1:7" x14ac:dyDescent="0.45">
      <c r="A241" s="4"/>
      <c r="B241" s="62" t="s">
        <v>29</v>
      </c>
      <c r="C241" s="62" t="s">
        <v>29</v>
      </c>
      <c r="D241" s="62" t="s">
        <v>29</v>
      </c>
      <c r="E241" s="62" t="s">
        <v>29</v>
      </c>
      <c r="F241" s="15">
        <f>SUMIF(H2:H210,"części zamienne, oleje i smary do remontów bieżących",G2:G210)</f>
        <v>0</v>
      </c>
      <c r="G241" s="4"/>
    </row>
    <row r="242" spans="1:7" x14ac:dyDescent="0.45">
      <c r="A242" s="4"/>
      <c r="B242" s="62" t="s">
        <v>30</v>
      </c>
      <c r="C242" s="62" t="s">
        <v>30</v>
      </c>
      <c r="D242" s="62" t="s">
        <v>30</v>
      </c>
      <c r="E242" s="62" t="s">
        <v>30</v>
      </c>
      <c r="F242" s="15">
        <f>SUMIF(H2:H210,"woda na działalność rolniczą",G2:G210)</f>
        <v>0</v>
      </c>
      <c r="G242" s="4"/>
    </row>
    <row r="243" spans="1:7" x14ac:dyDescent="0.45">
      <c r="A243" s="4"/>
      <c r="B243" s="62" t="s">
        <v>31</v>
      </c>
      <c r="C243" s="62" t="s">
        <v>31</v>
      </c>
      <c r="D243" s="62" t="s">
        <v>31</v>
      </c>
      <c r="E243" s="62" t="s">
        <v>31</v>
      </c>
      <c r="F243" s="15">
        <f>SUMIF(H2:H210,"materiały opałowe na działalność rolniczą",G2:G210)</f>
        <v>0</v>
      </c>
      <c r="G243" s="4"/>
    </row>
    <row r="244" spans="1:7" x14ac:dyDescent="0.45">
      <c r="A244" s="4"/>
      <c r="B244" s="62" t="s">
        <v>32</v>
      </c>
      <c r="C244" s="62" t="s">
        <v>32</v>
      </c>
      <c r="D244" s="62" t="s">
        <v>32</v>
      </c>
      <c r="E244" s="62" t="s">
        <v>32</v>
      </c>
      <c r="F244" s="15">
        <f>SUMIF(H2:H210,"materiały budowlane do remontów bieżących",G2:G210)</f>
        <v>0</v>
      </c>
      <c r="G244" s="4"/>
    </row>
    <row r="245" spans="1:7" x14ac:dyDescent="0.45">
      <c r="A245" s="4"/>
      <c r="B245" s="62" t="s">
        <v>33</v>
      </c>
      <c r="C245" s="62" t="s">
        <v>33</v>
      </c>
      <c r="D245" s="62" t="s">
        <v>33</v>
      </c>
      <c r="E245" s="62" t="s">
        <v>33</v>
      </c>
      <c r="F245" s="15">
        <f>SUMIF(H2:H210,"materiały i środki dezynfekcyjne",G2:G210)</f>
        <v>0</v>
      </c>
      <c r="G245" s="4"/>
    </row>
    <row r="246" spans="1:7" x14ac:dyDescent="0.45">
      <c r="A246" s="4"/>
      <c r="B246" s="62" t="s">
        <v>34</v>
      </c>
      <c r="C246" s="62" t="s">
        <v>34</v>
      </c>
      <c r="D246" s="62" t="s">
        <v>34</v>
      </c>
      <c r="E246" s="62" t="s">
        <v>34</v>
      </c>
      <c r="F246" s="15">
        <f>SUMIF(H2:H210,"drobne narzędzia i przedmioty o małej wartości",G2:G210)</f>
        <v>0</v>
      </c>
      <c r="G246" s="4"/>
    </row>
    <row r="247" spans="1:7" x14ac:dyDescent="0.45">
      <c r="A247" s="4"/>
      <c r="B247" s="62" t="s">
        <v>35</v>
      </c>
      <c r="C247" s="62" t="s">
        <v>35</v>
      </c>
      <c r="D247" s="62" t="s">
        <v>35</v>
      </c>
      <c r="E247" s="62" t="s">
        <v>35</v>
      </c>
      <c r="F247" s="15">
        <f>SUMIF(H2:H210,"Pozostałe - koszty ogólnoprodukcyjne",G2:G210)</f>
        <v>0</v>
      </c>
      <c r="G247" s="4"/>
    </row>
    <row r="248" spans="1:7" x14ac:dyDescent="0.45">
      <c r="A248" s="4"/>
      <c r="B248" s="62" t="s">
        <v>36</v>
      </c>
      <c r="C248" s="62" t="s">
        <v>36</v>
      </c>
      <c r="D248" s="62" t="s">
        <v>36</v>
      </c>
      <c r="E248" s="62" t="s">
        <v>36</v>
      </c>
      <c r="F248" s="15">
        <f>SUMIF(H2:H210,"Materiał siewny i rozmnożeniowy - z zakupu",G2:G210)</f>
        <v>0</v>
      </c>
      <c r="G248" s="4"/>
    </row>
    <row r="249" spans="1:7" x14ac:dyDescent="0.45">
      <c r="A249" s="4"/>
      <c r="B249" s="62" t="s">
        <v>37</v>
      </c>
      <c r="C249" s="62" t="s">
        <v>37</v>
      </c>
      <c r="D249" s="62" t="s">
        <v>37</v>
      </c>
      <c r="E249" s="62" t="s">
        <v>37</v>
      </c>
      <c r="F249" s="15">
        <f>SUMIF(H2:H210,"Nawozy wapniowe",G2:G210)</f>
        <v>0</v>
      </c>
      <c r="G249" s="4"/>
    </row>
    <row r="250" spans="1:7" x14ac:dyDescent="0.45">
      <c r="A250" s="4"/>
      <c r="B250" s="62" t="s">
        <v>38</v>
      </c>
      <c r="C250" s="62" t="s">
        <v>38</v>
      </c>
      <c r="D250" s="62" t="s">
        <v>38</v>
      </c>
      <c r="E250" s="62" t="s">
        <v>38</v>
      </c>
      <c r="F250" s="15">
        <f>SUMIF(H2:H210,"Nawozy organiczne z zakupu - OBORNIK",G2:G210)</f>
        <v>0</v>
      </c>
      <c r="G250" s="4"/>
    </row>
    <row r="251" spans="1:7" x14ac:dyDescent="0.45">
      <c r="A251" s="4"/>
      <c r="B251" s="62" t="s">
        <v>39</v>
      </c>
      <c r="C251" s="62" t="s">
        <v>39</v>
      </c>
      <c r="D251" s="62" t="s">
        <v>39</v>
      </c>
      <c r="E251" s="62" t="s">
        <v>39</v>
      </c>
      <c r="F251" s="15">
        <f>SUMIF(H2:H210,"Nawozy organiczne z zakupu - GNOJOWICA",G2:G210)</f>
        <v>0</v>
      </c>
      <c r="G251" s="4"/>
    </row>
    <row r="252" spans="1:7" x14ac:dyDescent="0.45">
      <c r="A252" s="4"/>
      <c r="B252" s="62" t="s">
        <v>40</v>
      </c>
      <c r="C252" s="62" t="s">
        <v>40</v>
      </c>
      <c r="D252" s="62" t="s">
        <v>40</v>
      </c>
      <c r="E252" s="62" t="s">
        <v>40</v>
      </c>
      <c r="F252" s="15">
        <f>SUMIF(H2:H210,"Regulatory wzrostu",G2:G210)</f>
        <v>0</v>
      </c>
      <c r="G252" s="4"/>
    </row>
    <row r="253" spans="1:7" x14ac:dyDescent="0.45">
      <c r="A253" s="4"/>
      <c r="B253" s="62" t="s">
        <v>41</v>
      </c>
      <c r="C253" s="62" t="s">
        <v>41</v>
      </c>
      <c r="D253" s="62" t="s">
        <v>41</v>
      </c>
      <c r="E253" s="62" t="s">
        <v>41</v>
      </c>
      <c r="F253" s="15">
        <f>SUMIF(H2:H210,"Defolianty",G2:G210)</f>
        <v>0</v>
      </c>
      <c r="G253" s="4"/>
    </row>
    <row r="254" spans="1:7" x14ac:dyDescent="0.45">
      <c r="A254" s="4"/>
      <c r="B254" s="62" t="s">
        <v>42</v>
      </c>
      <c r="C254" s="62" t="s">
        <v>42</v>
      </c>
      <c r="D254" s="62" t="s">
        <v>42</v>
      </c>
      <c r="E254" s="62" t="s">
        <v>42</v>
      </c>
      <c r="F254" s="15">
        <f>SUMIF(H2:H210,"Pozostałe - koszty bezpośrednie produkcji roslinnej",G2:G210)</f>
        <v>0</v>
      </c>
      <c r="G254" s="4"/>
    </row>
    <row r="255" spans="1:7" x14ac:dyDescent="0.45">
      <c r="A255" s="4"/>
      <c r="B255" s="62" t="s">
        <v>43</v>
      </c>
      <c r="C255" s="62" t="s">
        <v>43</v>
      </c>
      <c r="D255" s="62" t="s">
        <v>43</v>
      </c>
      <c r="E255" s="62" t="s">
        <v>43</v>
      </c>
      <c r="F255" s="15">
        <f>SUMIF(H2:H210,"Pasze treściwe - z zakupu",G2:G210)</f>
        <v>0</v>
      </c>
      <c r="G255" s="4"/>
    </row>
    <row r="256" spans="1:7" x14ac:dyDescent="0.45">
      <c r="A256" s="4"/>
      <c r="B256" s="62" t="s">
        <v>44</v>
      </c>
      <c r="C256" s="62" t="s">
        <v>44</v>
      </c>
      <c r="D256" s="62" t="s">
        <v>44</v>
      </c>
      <c r="E256" s="62" t="s">
        <v>44</v>
      </c>
      <c r="F256" s="15">
        <f>SUMIF(H2:H210,"pasze mineralne i dodatki paszowe",G2:G210)</f>
        <v>0</v>
      </c>
      <c r="G256" s="4"/>
    </row>
    <row r="257" spans="1:7" x14ac:dyDescent="0.45">
      <c r="A257" s="4"/>
      <c r="B257" s="62" t="s">
        <v>45</v>
      </c>
      <c r="C257" s="62" t="s">
        <v>45</v>
      </c>
      <c r="D257" s="62" t="s">
        <v>45</v>
      </c>
      <c r="E257" s="62" t="s">
        <v>45</v>
      </c>
      <c r="F257" s="15">
        <f>SUMIF(H2:H210,"pasze objętościowe - z zakupu",G2:G210)</f>
        <v>0</v>
      </c>
      <c r="G257" s="4"/>
    </row>
    <row r="258" spans="1:7" x14ac:dyDescent="0.45">
      <c r="A258" s="4"/>
      <c r="B258" s="62" t="s">
        <v>46</v>
      </c>
      <c r="C258" s="62" t="s">
        <v>46</v>
      </c>
      <c r="D258" s="62" t="s">
        <v>46</v>
      </c>
      <c r="E258" s="62" t="s">
        <v>46</v>
      </c>
      <c r="F258" s="15">
        <f>SUMIF(H2:H3,"Mleko, przetwory mleczne, mleko w proszku i preparaty mlekozastępcze na pasze z zakupu",G2:G210)</f>
        <v>0</v>
      </c>
      <c r="G258" s="4"/>
    </row>
    <row r="259" spans="1:7" x14ac:dyDescent="0.45">
      <c r="A259" s="4"/>
      <c r="B259" s="62" t="s">
        <v>47</v>
      </c>
      <c r="C259" s="62" t="s">
        <v>47</v>
      </c>
      <c r="D259" s="62" t="s">
        <v>47</v>
      </c>
      <c r="E259" s="62" t="s">
        <v>47</v>
      </c>
      <c r="F259" s="15">
        <f>SUMIF(H2:H210,"Środki do konserwacji pasz",G2:G210)</f>
        <v>0</v>
      </c>
      <c r="G259" s="4"/>
    </row>
    <row r="260" spans="1:7" x14ac:dyDescent="0.45">
      <c r="A260" s="4"/>
      <c r="B260" s="62" t="s">
        <v>48</v>
      </c>
      <c r="C260" s="62" t="s">
        <v>48</v>
      </c>
      <c r="D260" s="62" t="s">
        <v>48</v>
      </c>
      <c r="E260" s="62" t="s">
        <v>48</v>
      </c>
      <c r="F260" s="15">
        <f>SUMIF(H2:H210,"Słomy i inne ściółki",G2:G210)</f>
        <v>0</v>
      </c>
      <c r="G260" s="4"/>
    </row>
    <row r="261" spans="1:7" x14ac:dyDescent="0.45">
      <c r="A261" s="4"/>
      <c r="B261" s="62" t="s">
        <v>49</v>
      </c>
      <c r="C261" s="62" t="s">
        <v>49</v>
      </c>
      <c r="D261" s="62" t="s">
        <v>49</v>
      </c>
      <c r="E261" s="62" t="s">
        <v>49</v>
      </c>
      <c r="F261" s="15">
        <f>SUMIF(H2:H210,"Lekarstwa oraz środki weterynaryjne",G2:G210)</f>
        <v>0</v>
      </c>
      <c r="G261" s="4"/>
    </row>
    <row r="262" spans="1:7" x14ac:dyDescent="0.45">
      <c r="A262" s="4"/>
      <c r="B262" s="62" t="s">
        <v>50</v>
      </c>
      <c r="C262" s="62" t="s">
        <v>50</v>
      </c>
      <c r="D262" s="62" t="s">
        <v>50</v>
      </c>
      <c r="E262" s="62" t="s">
        <v>50</v>
      </c>
      <c r="F262" s="15">
        <f>SUMIF(H2:H210,"Środki czystości i dezynfekujące do produkcji zwierzęcej",G2:G210)</f>
        <v>0</v>
      </c>
      <c r="G262" s="4"/>
    </row>
    <row r="263" spans="1:7" x14ac:dyDescent="0.45">
      <c r="A263" s="4"/>
      <c r="B263" s="62" t="s">
        <v>51</v>
      </c>
      <c r="C263" s="62" t="s">
        <v>51</v>
      </c>
      <c r="D263" s="62" t="s">
        <v>51</v>
      </c>
      <c r="E263" s="62" t="s">
        <v>51</v>
      </c>
      <c r="F263" s="15">
        <f>SUMIF(H2:H210,"Pozostałe - koszty bezpośrednie produkcji zwierzęcej",G2:G210)</f>
        <v>0</v>
      </c>
      <c r="G263" s="4"/>
    </row>
    <row r="264" spans="1:7" x14ac:dyDescent="0.45">
      <c r="A264" s="4"/>
      <c r="B264" s="62" t="s">
        <v>52</v>
      </c>
      <c r="C264" s="62"/>
      <c r="D264" s="62"/>
      <c r="E264" s="62"/>
      <c r="F264" s="15">
        <f>SUMIF(H2:H210,"Zwierzęta do chowu z zakupu",G2:G210)</f>
        <v>0</v>
      </c>
      <c r="G264" s="4"/>
    </row>
  </sheetData>
  <mergeCells count="34">
    <mergeCell ref="B242:E242"/>
    <mergeCell ref="B1:D1"/>
    <mergeCell ref="A216:H216"/>
    <mergeCell ref="F232:G232"/>
    <mergeCell ref="A234:H234"/>
    <mergeCell ref="B235:E235"/>
    <mergeCell ref="B236:E236"/>
    <mergeCell ref="B237:E237"/>
    <mergeCell ref="B238:E238"/>
    <mergeCell ref="B239:E239"/>
    <mergeCell ref="B240:E240"/>
    <mergeCell ref="B241:E241"/>
    <mergeCell ref="B254:E254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61:E261"/>
    <mergeCell ref="B262:E262"/>
    <mergeCell ref="B263:E263"/>
    <mergeCell ref="B264:E264"/>
    <mergeCell ref="B255:E255"/>
    <mergeCell ref="B256:E256"/>
    <mergeCell ref="B257:E257"/>
    <mergeCell ref="B258:E258"/>
    <mergeCell ref="B259:E259"/>
    <mergeCell ref="B260:E260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4" manualBreakCount="4">
    <brk id="54" max="16383" man="1"/>
    <brk id="107" max="16383" man="1"/>
    <brk id="160" max="16383" man="1"/>
    <brk id="213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DANE!$B$6:$B$17</xm:f>
          </x14:formula1>
          <xm:sqref>C2:C213</xm:sqref>
        </x14:dataValidation>
        <x14:dataValidation type="list" allowBlank="1" showInputMessage="1" showErrorMessage="1" xr:uid="{00000000-0002-0000-0700-000001000000}">
          <x14:formula1>
            <xm:f>DANE!$B$20:$B$47</xm:f>
          </x14:formula1>
          <xm:sqref>H2:H213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J264"/>
  <sheetViews>
    <sheetView view="pageBreakPreview" zoomScale="90" zoomScaleNormal="100" zoomScaleSheetLayoutView="90" workbookViewId="0">
      <selection activeCell="G2" sqref="G2:H2"/>
    </sheetView>
  </sheetViews>
  <sheetFormatPr defaultColWidth="9.1328125" defaultRowHeight="13.5" x14ac:dyDescent="0.45"/>
  <cols>
    <col min="1" max="1" width="9.1328125" style="18"/>
    <col min="2" max="2" width="7.265625" style="18" customWidth="1"/>
    <col min="3" max="3" width="16.59765625" style="4" customWidth="1"/>
    <col min="4" max="4" width="9.1328125" style="17"/>
    <col min="5" max="5" width="31.86328125" style="13" customWidth="1"/>
    <col min="6" max="6" width="19.3984375" style="16" customWidth="1"/>
    <col min="7" max="7" width="21.1328125" style="16" customWidth="1"/>
    <col min="8" max="8" width="82.73046875" style="4" customWidth="1"/>
    <col min="9" max="16384" width="9.1328125" style="4"/>
  </cols>
  <sheetData>
    <row r="1" spans="1:10" ht="54.75" x14ac:dyDescent="0.45">
      <c r="A1" s="7" t="s">
        <v>6</v>
      </c>
      <c r="B1" s="63" t="s">
        <v>11</v>
      </c>
      <c r="C1" s="63"/>
      <c r="D1" s="63"/>
      <c r="E1" s="11" t="s">
        <v>10</v>
      </c>
      <c r="F1" s="14" t="s">
        <v>12</v>
      </c>
      <c r="G1" s="14" t="s">
        <v>13</v>
      </c>
      <c r="H1" s="7" t="s">
        <v>9</v>
      </c>
      <c r="I1" s="3"/>
      <c r="J1" s="3"/>
    </row>
    <row r="2" spans="1:10" x14ac:dyDescent="0.45">
      <c r="A2" s="9">
        <v>1</v>
      </c>
      <c r="B2" s="9"/>
      <c r="C2" s="5"/>
      <c r="D2" s="29"/>
      <c r="E2" s="12"/>
      <c r="F2" s="15"/>
      <c r="G2" s="15"/>
      <c r="H2" s="5"/>
    </row>
    <row r="3" spans="1:10" x14ac:dyDescent="0.45">
      <c r="A3" s="9">
        <f>A2+1</f>
        <v>2</v>
      </c>
      <c r="B3" s="9"/>
      <c r="C3" s="5"/>
      <c r="D3" s="29"/>
      <c r="E3" s="12"/>
      <c r="F3" s="15"/>
      <c r="G3" s="15"/>
      <c r="H3" s="5"/>
    </row>
    <row r="4" spans="1:10" x14ac:dyDescent="0.45">
      <c r="A4" s="9">
        <f t="shared" ref="A4:A70" si="0">A3+1</f>
        <v>3</v>
      </c>
      <c r="B4" s="9"/>
      <c r="C4" s="5"/>
      <c r="D4" s="29"/>
      <c r="E4" s="12"/>
      <c r="F4" s="15"/>
      <c r="G4" s="15"/>
      <c r="H4" s="5"/>
    </row>
    <row r="5" spans="1:10" x14ac:dyDescent="0.45">
      <c r="A5" s="9">
        <f t="shared" si="0"/>
        <v>4</v>
      </c>
      <c r="B5" s="9"/>
      <c r="C5" s="5"/>
      <c r="D5" s="29"/>
      <c r="E5" s="12"/>
      <c r="F5" s="15"/>
      <c r="G5" s="15"/>
      <c r="H5" s="5"/>
    </row>
    <row r="6" spans="1:10" x14ac:dyDescent="0.45">
      <c r="A6" s="9">
        <f t="shared" si="0"/>
        <v>5</v>
      </c>
      <c r="B6" s="9"/>
      <c r="C6" s="5"/>
      <c r="D6" s="29"/>
      <c r="E6" s="12"/>
      <c r="F6" s="15"/>
      <c r="G6" s="15"/>
      <c r="H6" s="5"/>
    </row>
    <row r="7" spans="1:10" x14ac:dyDescent="0.45">
      <c r="A7" s="9">
        <f t="shared" si="0"/>
        <v>6</v>
      </c>
      <c r="B7" s="9"/>
      <c r="C7" s="5"/>
      <c r="D7" s="29"/>
      <c r="E7" s="12"/>
      <c r="F7" s="15"/>
      <c r="G7" s="15"/>
      <c r="H7" s="5"/>
    </row>
    <row r="8" spans="1:10" x14ac:dyDescent="0.45">
      <c r="A8" s="9">
        <f t="shared" si="0"/>
        <v>7</v>
      </c>
      <c r="B8" s="9"/>
      <c r="C8" s="5"/>
      <c r="D8" s="29"/>
      <c r="E8" s="12"/>
      <c r="F8" s="15"/>
      <c r="G8" s="15"/>
      <c r="H8" s="5"/>
    </row>
    <row r="9" spans="1:10" x14ac:dyDescent="0.45">
      <c r="A9" s="9">
        <f t="shared" si="0"/>
        <v>8</v>
      </c>
      <c r="B9" s="9"/>
      <c r="C9" s="5"/>
      <c r="D9" s="29"/>
      <c r="E9" s="12"/>
      <c r="F9" s="15"/>
      <c r="G9" s="15"/>
      <c r="H9" s="5"/>
    </row>
    <row r="10" spans="1:10" x14ac:dyDescent="0.45">
      <c r="A10" s="9">
        <f t="shared" si="0"/>
        <v>9</v>
      </c>
      <c r="B10" s="9"/>
      <c r="C10" s="5"/>
      <c r="D10" s="29"/>
      <c r="E10" s="12"/>
      <c r="F10" s="15"/>
      <c r="G10" s="15"/>
      <c r="H10" s="5"/>
    </row>
    <row r="11" spans="1:10" x14ac:dyDescent="0.45">
      <c r="A11" s="9">
        <f t="shared" si="0"/>
        <v>10</v>
      </c>
      <c r="B11" s="9"/>
      <c r="C11" s="5"/>
      <c r="D11" s="29"/>
      <c r="E11" s="12"/>
      <c r="F11" s="15"/>
      <c r="G11" s="15"/>
      <c r="H11" s="5"/>
    </row>
    <row r="12" spans="1:10" x14ac:dyDescent="0.45">
      <c r="A12" s="9">
        <f t="shared" si="0"/>
        <v>11</v>
      </c>
      <c r="B12" s="9"/>
      <c r="C12" s="5"/>
      <c r="D12" s="29"/>
      <c r="E12" s="12"/>
      <c r="F12" s="15"/>
      <c r="G12" s="15"/>
      <c r="H12" s="5"/>
    </row>
    <row r="13" spans="1:10" x14ac:dyDescent="0.45">
      <c r="A13" s="9">
        <f t="shared" si="0"/>
        <v>12</v>
      </c>
      <c r="B13" s="9"/>
      <c r="C13" s="5"/>
      <c r="D13" s="29"/>
      <c r="E13" s="12"/>
      <c r="F13" s="15"/>
      <c r="G13" s="15"/>
      <c r="H13" s="5"/>
    </row>
    <row r="14" spans="1:10" x14ac:dyDescent="0.45">
      <c r="A14" s="9">
        <f t="shared" si="0"/>
        <v>13</v>
      </c>
      <c r="B14" s="9"/>
      <c r="C14" s="5"/>
      <c r="D14" s="29"/>
      <c r="E14" s="12"/>
      <c r="F14" s="15"/>
      <c r="G14" s="15"/>
      <c r="H14" s="5"/>
    </row>
    <row r="15" spans="1:10" x14ac:dyDescent="0.45">
      <c r="A15" s="9">
        <f t="shared" si="0"/>
        <v>14</v>
      </c>
      <c r="B15" s="9"/>
      <c r="C15" s="5"/>
      <c r="D15" s="29"/>
      <c r="E15" s="12"/>
      <c r="F15" s="15"/>
      <c r="G15" s="15"/>
      <c r="H15" s="5"/>
    </row>
    <row r="16" spans="1:10" x14ac:dyDescent="0.45">
      <c r="A16" s="9">
        <f t="shared" si="0"/>
        <v>15</v>
      </c>
      <c r="B16" s="9"/>
      <c r="C16" s="5"/>
      <c r="D16" s="29"/>
      <c r="E16" s="12"/>
      <c r="F16" s="15"/>
      <c r="G16" s="15"/>
      <c r="H16" s="5"/>
    </row>
    <row r="17" spans="1:8" x14ac:dyDescent="0.45">
      <c r="A17" s="9">
        <f t="shared" si="0"/>
        <v>16</v>
      </c>
      <c r="B17" s="9"/>
      <c r="C17" s="5"/>
      <c r="D17" s="29"/>
      <c r="E17" s="12"/>
      <c r="F17" s="15"/>
      <c r="G17" s="15"/>
      <c r="H17" s="5"/>
    </row>
    <row r="18" spans="1:8" x14ac:dyDescent="0.45">
      <c r="A18" s="9">
        <f t="shared" si="0"/>
        <v>17</v>
      </c>
      <c r="B18" s="9"/>
      <c r="C18" s="5"/>
      <c r="D18" s="29"/>
      <c r="E18" s="12"/>
      <c r="F18" s="15"/>
      <c r="G18" s="15"/>
      <c r="H18" s="5"/>
    </row>
    <row r="19" spans="1:8" x14ac:dyDescent="0.45">
      <c r="A19" s="9">
        <f t="shared" si="0"/>
        <v>18</v>
      </c>
      <c r="B19" s="9"/>
      <c r="C19" s="5"/>
      <c r="D19" s="29"/>
      <c r="E19" s="12"/>
      <c r="F19" s="15"/>
      <c r="G19" s="15"/>
      <c r="H19" s="5"/>
    </row>
    <row r="20" spans="1:8" x14ac:dyDescent="0.45">
      <c r="A20" s="9">
        <f t="shared" si="0"/>
        <v>19</v>
      </c>
      <c r="B20" s="9"/>
      <c r="C20" s="5"/>
      <c r="D20" s="29"/>
      <c r="E20" s="12"/>
      <c r="F20" s="15"/>
      <c r="G20" s="15"/>
      <c r="H20" s="5"/>
    </row>
    <row r="21" spans="1:8" x14ac:dyDescent="0.45">
      <c r="A21" s="9">
        <f t="shared" si="0"/>
        <v>20</v>
      </c>
      <c r="B21" s="9"/>
      <c r="C21" s="5"/>
      <c r="D21" s="29"/>
      <c r="E21" s="12"/>
      <c r="F21" s="15"/>
      <c r="G21" s="15"/>
      <c r="H21" s="5"/>
    </row>
    <row r="22" spans="1:8" x14ac:dyDescent="0.45">
      <c r="A22" s="9">
        <f t="shared" si="0"/>
        <v>21</v>
      </c>
      <c r="B22" s="9"/>
      <c r="C22" s="5"/>
      <c r="D22" s="29"/>
      <c r="E22" s="12"/>
      <c r="F22" s="15"/>
      <c r="G22" s="15"/>
      <c r="H22" s="5"/>
    </row>
    <row r="23" spans="1:8" x14ac:dyDescent="0.45">
      <c r="A23" s="9">
        <f t="shared" si="0"/>
        <v>22</v>
      </c>
      <c r="B23" s="9"/>
      <c r="C23" s="5"/>
      <c r="D23" s="29"/>
      <c r="E23" s="12"/>
      <c r="F23" s="15"/>
      <c r="G23" s="15"/>
      <c r="H23" s="5"/>
    </row>
    <row r="24" spans="1:8" x14ac:dyDescent="0.45">
      <c r="A24" s="9">
        <f t="shared" si="0"/>
        <v>23</v>
      </c>
      <c r="B24" s="9"/>
      <c r="C24" s="5"/>
      <c r="D24" s="29"/>
      <c r="E24" s="12"/>
      <c r="F24" s="15"/>
      <c r="G24" s="15"/>
      <c r="H24" s="5"/>
    </row>
    <row r="25" spans="1:8" x14ac:dyDescent="0.45">
      <c r="A25" s="9">
        <f t="shared" si="0"/>
        <v>24</v>
      </c>
      <c r="B25" s="9"/>
      <c r="C25" s="5"/>
      <c r="D25" s="29"/>
      <c r="E25" s="12"/>
      <c r="F25" s="15"/>
      <c r="G25" s="15"/>
      <c r="H25" s="5"/>
    </row>
    <row r="26" spans="1:8" x14ac:dyDescent="0.45">
      <c r="A26" s="9">
        <f t="shared" si="0"/>
        <v>25</v>
      </c>
      <c r="B26" s="9"/>
      <c r="C26" s="5"/>
      <c r="D26" s="29"/>
      <c r="E26" s="12"/>
      <c r="F26" s="15"/>
      <c r="G26" s="15"/>
      <c r="H26" s="5"/>
    </row>
    <row r="27" spans="1:8" x14ac:dyDescent="0.45">
      <c r="A27" s="9">
        <f t="shared" si="0"/>
        <v>26</v>
      </c>
      <c r="B27" s="9"/>
      <c r="C27" s="5"/>
      <c r="D27" s="29"/>
      <c r="E27" s="12"/>
      <c r="F27" s="15"/>
      <c r="G27" s="15"/>
      <c r="H27" s="5"/>
    </row>
    <row r="28" spans="1:8" x14ac:dyDescent="0.45">
      <c r="A28" s="9">
        <f t="shared" si="0"/>
        <v>27</v>
      </c>
      <c r="B28" s="9"/>
      <c r="C28" s="5"/>
      <c r="D28" s="29"/>
      <c r="E28" s="12"/>
      <c r="F28" s="15"/>
      <c r="G28" s="15"/>
      <c r="H28" s="5"/>
    </row>
    <row r="29" spans="1:8" x14ac:dyDescent="0.45">
      <c r="A29" s="9">
        <f t="shared" si="0"/>
        <v>28</v>
      </c>
      <c r="B29" s="9"/>
      <c r="C29" s="5"/>
      <c r="D29" s="29"/>
      <c r="E29" s="12"/>
      <c r="F29" s="15"/>
      <c r="G29" s="15"/>
      <c r="H29" s="5"/>
    </row>
    <row r="30" spans="1:8" x14ac:dyDescent="0.45">
      <c r="A30" s="9">
        <f t="shared" si="0"/>
        <v>29</v>
      </c>
      <c r="B30" s="9"/>
      <c r="C30" s="5"/>
      <c r="D30" s="29"/>
      <c r="E30" s="12"/>
      <c r="F30" s="15"/>
      <c r="G30" s="15"/>
      <c r="H30" s="5"/>
    </row>
    <row r="31" spans="1:8" x14ac:dyDescent="0.45">
      <c r="A31" s="9">
        <f t="shared" si="0"/>
        <v>30</v>
      </c>
      <c r="B31" s="9"/>
      <c r="C31" s="5"/>
      <c r="D31" s="29"/>
      <c r="E31" s="12"/>
      <c r="F31" s="15"/>
      <c r="G31" s="15"/>
      <c r="H31" s="5"/>
    </row>
    <row r="32" spans="1:8" x14ac:dyDescent="0.45">
      <c r="A32" s="9">
        <f t="shared" si="0"/>
        <v>31</v>
      </c>
      <c r="B32" s="9"/>
      <c r="C32" s="5"/>
      <c r="D32" s="29"/>
      <c r="E32" s="12"/>
      <c r="F32" s="15"/>
      <c r="G32" s="15"/>
      <c r="H32" s="5"/>
    </row>
    <row r="33" spans="1:8" x14ac:dyDescent="0.45">
      <c r="A33" s="9">
        <f t="shared" si="0"/>
        <v>32</v>
      </c>
      <c r="B33" s="9"/>
      <c r="C33" s="5"/>
      <c r="D33" s="29"/>
      <c r="E33" s="12"/>
      <c r="F33" s="15"/>
      <c r="G33" s="15"/>
      <c r="H33" s="5"/>
    </row>
    <row r="34" spans="1:8" x14ac:dyDescent="0.45">
      <c r="A34" s="9">
        <f t="shared" si="0"/>
        <v>33</v>
      </c>
      <c r="B34" s="9"/>
      <c r="C34" s="5"/>
      <c r="D34" s="29"/>
      <c r="E34" s="12"/>
      <c r="F34" s="15"/>
      <c r="G34" s="15"/>
      <c r="H34" s="5"/>
    </row>
    <row r="35" spans="1:8" x14ac:dyDescent="0.45">
      <c r="A35" s="9">
        <f t="shared" si="0"/>
        <v>34</v>
      </c>
      <c r="B35" s="9"/>
      <c r="C35" s="5"/>
      <c r="D35" s="29"/>
      <c r="E35" s="12"/>
      <c r="F35" s="15"/>
      <c r="G35" s="15"/>
      <c r="H35" s="5"/>
    </row>
    <row r="36" spans="1:8" x14ac:dyDescent="0.45">
      <c r="A36" s="9">
        <f t="shared" si="0"/>
        <v>35</v>
      </c>
      <c r="B36" s="9"/>
      <c r="C36" s="5"/>
      <c r="D36" s="29"/>
      <c r="E36" s="12"/>
      <c r="F36" s="15"/>
      <c r="G36" s="15"/>
      <c r="H36" s="5"/>
    </row>
    <row r="37" spans="1:8" x14ac:dyDescent="0.45">
      <c r="A37" s="9">
        <f t="shared" si="0"/>
        <v>36</v>
      </c>
      <c r="B37" s="9"/>
      <c r="C37" s="5"/>
      <c r="D37" s="29"/>
      <c r="E37" s="12"/>
      <c r="F37" s="15"/>
      <c r="G37" s="15"/>
      <c r="H37" s="5"/>
    </row>
    <row r="38" spans="1:8" x14ac:dyDescent="0.45">
      <c r="A38" s="9">
        <f t="shared" si="0"/>
        <v>37</v>
      </c>
      <c r="B38" s="9"/>
      <c r="C38" s="5"/>
      <c r="D38" s="29"/>
      <c r="E38" s="12"/>
      <c r="F38" s="15"/>
      <c r="G38" s="15"/>
      <c r="H38" s="5"/>
    </row>
    <row r="39" spans="1:8" x14ac:dyDescent="0.45">
      <c r="A39" s="9">
        <f t="shared" si="0"/>
        <v>38</v>
      </c>
      <c r="B39" s="9"/>
      <c r="C39" s="5"/>
      <c r="D39" s="29"/>
      <c r="E39" s="12"/>
      <c r="F39" s="15"/>
      <c r="G39" s="15"/>
      <c r="H39" s="5"/>
    </row>
    <row r="40" spans="1:8" x14ac:dyDescent="0.45">
      <c r="A40" s="9">
        <f t="shared" si="0"/>
        <v>39</v>
      </c>
      <c r="B40" s="9"/>
      <c r="C40" s="5"/>
      <c r="D40" s="29"/>
      <c r="E40" s="12"/>
      <c r="F40" s="15"/>
      <c r="G40" s="15"/>
      <c r="H40" s="5"/>
    </row>
    <row r="41" spans="1:8" x14ac:dyDescent="0.45">
      <c r="A41" s="9">
        <f t="shared" si="0"/>
        <v>40</v>
      </c>
      <c r="B41" s="9"/>
      <c r="C41" s="5"/>
      <c r="D41" s="29"/>
      <c r="E41" s="12"/>
      <c r="F41" s="15"/>
      <c r="G41" s="15"/>
      <c r="H41" s="5"/>
    </row>
    <row r="42" spans="1:8" x14ac:dyDescent="0.45">
      <c r="A42" s="9">
        <f t="shared" si="0"/>
        <v>41</v>
      </c>
      <c r="B42" s="9"/>
      <c r="C42" s="5"/>
      <c r="D42" s="29"/>
      <c r="E42" s="12"/>
      <c r="F42" s="15"/>
      <c r="G42" s="15"/>
      <c r="H42" s="5"/>
    </row>
    <row r="43" spans="1:8" x14ac:dyDescent="0.45">
      <c r="A43" s="9">
        <f t="shared" si="0"/>
        <v>42</v>
      </c>
      <c r="B43" s="9"/>
      <c r="C43" s="5"/>
      <c r="D43" s="29"/>
      <c r="E43" s="12"/>
      <c r="F43" s="15"/>
      <c r="G43" s="15"/>
      <c r="H43" s="5"/>
    </row>
    <row r="44" spans="1:8" x14ac:dyDescent="0.45">
      <c r="A44" s="9">
        <f t="shared" si="0"/>
        <v>43</v>
      </c>
      <c r="B44" s="9"/>
      <c r="C44" s="5"/>
      <c r="D44" s="29"/>
      <c r="E44" s="12"/>
      <c r="F44" s="15"/>
      <c r="G44" s="15"/>
      <c r="H44" s="5"/>
    </row>
    <row r="45" spans="1:8" x14ac:dyDescent="0.45">
      <c r="A45" s="9">
        <f t="shared" si="0"/>
        <v>44</v>
      </c>
      <c r="B45" s="9"/>
      <c r="C45" s="5"/>
      <c r="D45" s="29"/>
      <c r="E45" s="12"/>
      <c r="F45" s="15"/>
      <c r="G45" s="15"/>
      <c r="H45" s="5"/>
    </row>
    <row r="46" spans="1:8" x14ac:dyDescent="0.45">
      <c r="A46" s="9">
        <f t="shared" si="0"/>
        <v>45</v>
      </c>
      <c r="B46" s="9"/>
      <c r="C46" s="5"/>
      <c r="D46" s="29"/>
      <c r="E46" s="12"/>
      <c r="F46" s="15"/>
      <c r="G46" s="15"/>
      <c r="H46" s="5"/>
    </row>
    <row r="47" spans="1:8" x14ac:dyDescent="0.45">
      <c r="A47" s="9">
        <f t="shared" si="0"/>
        <v>46</v>
      </c>
      <c r="B47" s="9"/>
      <c r="C47" s="5"/>
      <c r="D47" s="29"/>
      <c r="E47" s="12"/>
      <c r="F47" s="15"/>
      <c r="G47" s="15"/>
      <c r="H47" s="5"/>
    </row>
    <row r="48" spans="1:8" x14ac:dyDescent="0.45">
      <c r="A48" s="9">
        <f t="shared" si="0"/>
        <v>47</v>
      </c>
      <c r="B48" s="9"/>
      <c r="C48" s="5"/>
      <c r="D48" s="29"/>
      <c r="E48" s="12"/>
      <c r="F48" s="15"/>
      <c r="G48" s="15"/>
      <c r="H48" s="5"/>
    </row>
    <row r="49" spans="1:8" x14ac:dyDescent="0.45">
      <c r="A49" s="9">
        <f t="shared" si="0"/>
        <v>48</v>
      </c>
      <c r="B49" s="9"/>
      <c r="C49" s="5"/>
      <c r="D49" s="29"/>
      <c r="E49" s="12"/>
      <c r="F49" s="15"/>
      <c r="G49" s="15"/>
      <c r="H49" s="5"/>
    </row>
    <row r="50" spans="1:8" x14ac:dyDescent="0.45">
      <c r="A50" s="9">
        <f t="shared" si="0"/>
        <v>49</v>
      </c>
      <c r="B50" s="9"/>
      <c r="C50" s="5"/>
      <c r="D50" s="29"/>
      <c r="E50" s="12"/>
      <c r="F50" s="15"/>
      <c r="G50" s="15"/>
      <c r="H50" s="5"/>
    </row>
    <row r="51" spans="1:8" x14ac:dyDescent="0.45">
      <c r="A51" s="9">
        <f t="shared" si="0"/>
        <v>50</v>
      </c>
      <c r="B51" s="9"/>
      <c r="C51" s="5"/>
      <c r="D51" s="29"/>
      <c r="E51" s="12"/>
      <c r="F51" s="15"/>
      <c r="G51" s="15"/>
      <c r="H51" s="5"/>
    </row>
    <row r="52" spans="1:8" x14ac:dyDescent="0.45">
      <c r="A52" s="44"/>
      <c r="B52" s="44"/>
      <c r="C52" s="45"/>
      <c r="D52" s="46"/>
      <c r="E52" s="47" t="s">
        <v>119</v>
      </c>
      <c r="F52" s="15">
        <f>SUM(F2:F51)</f>
        <v>0</v>
      </c>
      <c r="G52" s="15">
        <f>SUM(G2:G51)</f>
        <v>0</v>
      </c>
      <c r="H52" s="45"/>
    </row>
    <row r="53" spans="1:8" x14ac:dyDescent="0.45">
      <c r="A53" s="44"/>
      <c r="B53" s="44"/>
      <c r="C53" s="45"/>
      <c r="D53" s="46"/>
      <c r="E53" s="47" t="s">
        <v>120</v>
      </c>
      <c r="F53" s="15">
        <v>0</v>
      </c>
      <c r="G53" s="15">
        <v>0</v>
      </c>
      <c r="H53" s="45"/>
    </row>
    <row r="54" spans="1:8" x14ac:dyDescent="0.45">
      <c r="A54" s="44"/>
      <c r="B54" s="44"/>
      <c r="C54" s="45"/>
      <c r="D54" s="46"/>
      <c r="E54" s="47" t="s">
        <v>121</v>
      </c>
      <c r="F54" s="15">
        <f>F52</f>
        <v>0</v>
      </c>
      <c r="G54" s="15">
        <f>G52</f>
        <v>0</v>
      </c>
      <c r="H54" s="45"/>
    </row>
    <row r="55" spans="1:8" x14ac:dyDescent="0.45">
      <c r="A55" s="9">
        <f>A51+1</f>
        <v>51</v>
      </c>
      <c r="B55" s="9"/>
      <c r="C55" s="5"/>
      <c r="D55" s="29"/>
      <c r="E55" s="12"/>
      <c r="F55" s="15"/>
      <c r="G55" s="15"/>
      <c r="H55" s="5"/>
    </row>
    <row r="56" spans="1:8" x14ac:dyDescent="0.45">
      <c r="A56" s="9">
        <f t="shared" si="0"/>
        <v>52</v>
      </c>
      <c r="B56" s="9"/>
      <c r="C56" s="5"/>
      <c r="D56" s="29"/>
      <c r="E56" s="12"/>
      <c r="F56" s="15"/>
      <c r="G56" s="15"/>
      <c r="H56" s="5"/>
    </row>
    <row r="57" spans="1:8" x14ac:dyDescent="0.45">
      <c r="A57" s="9">
        <f t="shared" si="0"/>
        <v>53</v>
      </c>
      <c r="B57" s="9"/>
      <c r="C57" s="5"/>
      <c r="D57" s="29"/>
      <c r="E57" s="12"/>
      <c r="F57" s="15"/>
      <c r="G57" s="15"/>
      <c r="H57" s="5"/>
    </row>
    <row r="58" spans="1:8" x14ac:dyDescent="0.45">
      <c r="A58" s="9">
        <f t="shared" si="0"/>
        <v>54</v>
      </c>
      <c r="B58" s="9"/>
      <c r="C58" s="5"/>
      <c r="D58" s="29"/>
      <c r="E58" s="12"/>
      <c r="F58" s="15"/>
      <c r="G58" s="15"/>
      <c r="H58" s="5"/>
    </row>
    <row r="59" spans="1:8" x14ac:dyDescent="0.45">
      <c r="A59" s="9">
        <f t="shared" si="0"/>
        <v>55</v>
      </c>
      <c r="B59" s="9"/>
      <c r="C59" s="5"/>
      <c r="D59" s="29"/>
      <c r="E59" s="12"/>
      <c r="F59" s="15"/>
      <c r="G59" s="15"/>
      <c r="H59" s="5"/>
    </row>
    <row r="60" spans="1:8" x14ac:dyDescent="0.45">
      <c r="A60" s="9">
        <f t="shared" si="0"/>
        <v>56</v>
      </c>
      <c r="B60" s="9"/>
      <c r="C60" s="5"/>
      <c r="D60" s="29"/>
      <c r="E60" s="12"/>
      <c r="F60" s="15"/>
      <c r="G60" s="15"/>
      <c r="H60" s="5"/>
    </row>
    <row r="61" spans="1:8" x14ac:dyDescent="0.45">
      <c r="A61" s="9">
        <f t="shared" si="0"/>
        <v>57</v>
      </c>
      <c r="B61" s="9"/>
      <c r="C61" s="5"/>
      <c r="D61" s="29"/>
      <c r="E61" s="12"/>
      <c r="F61" s="15"/>
      <c r="G61" s="15"/>
      <c r="H61" s="5"/>
    </row>
    <row r="62" spans="1:8" x14ac:dyDescent="0.45">
      <c r="A62" s="9">
        <f t="shared" si="0"/>
        <v>58</v>
      </c>
      <c r="B62" s="9"/>
      <c r="C62" s="5"/>
      <c r="D62" s="29"/>
      <c r="E62" s="12"/>
      <c r="F62" s="15"/>
      <c r="G62" s="15"/>
      <c r="H62" s="5"/>
    </row>
    <row r="63" spans="1:8" x14ac:dyDescent="0.45">
      <c r="A63" s="9">
        <f t="shared" si="0"/>
        <v>59</v>
      </c>
      <c r="B63" s="9"/>
      <c r="C63" s="5"/>
      <c r="D63" s="29"/>
      <c r="E63" s="12"/>
      <c r="F63" s="15"/>
      <c r="G63" s="15"/>
      <c r="H63" s="5"/>
    </row>
    <row r="64" spans="1:8" x14ac:dyDescent="0.45">
      <c r="A64" s="9">
        <f t="shared" si="0"/>
        <v>60</v>
      </c>
      <c r="B64" s="9"/>
      <c r="C64" s="5"/>
      <c r="D64" s="29"/>
      <c r="E64" s="12"/>
      <c r="F64" s="15"/>
      <c r="G64" s="15"/>
      <c r="H64" s="5"/>
    </row>
    <row r="65" spans="1:8" x14ac:dyDescent="0.45">
      <c r="A65" s="9">
        <f t="shared" si="0"/>
        <v>61</v>
      </c>
      <c r="B65" s="9"/>
      <c r="C65" s="5"/>
      <c r="D65" s="29"/>
      <c r="E65" s="12"/>
      <c r="F65" s="15"/>
      <c r="G65" s="15"/>
      <c r="H65" s="5"/>
    </row>
    <row r="66" spans="1:8" x14ac:dyDescent="0.45">
      <c r="A66" s="9">
        <f t="shared" si="0"/>
        <v>62</v>
      </c>
      <c r="B66" s="9"/>
      <c r="C66" s="5"/>
      <c r="D66" s="29"/>
      <c r="E66" s="12"/>
      <c r="F66" s="15"/>
      <c r="G66" s="15"/>
      <c r="H66" s="5"/>
    </row>
    <row r="67" spans="1:8" x14ac:dyDescent="0.45">
      <c r="A67" s="9">
        <f t="shared" si="0"/>
        <v>63</v>
      </c>
      <c r="B67" s="9"/>
      <c r="C67" s="5"/>
      <c r="D67" s="29"/>
      <c r="E67" s="12"/>
      <c r="F67" s="15"/>
      <c r="G67" s="15"/>
      <c r="H67" s="5"/>
    </row>
    <row r="68" spans="1:8" x14ac:dyDescent="0.45">
      <c r="A68" s="9">
        <f t="shared" si="0"/>
        <v>64</v>
      </c>
      <c r="B68" s="9"/>
      <c r="C68" s="5"/>
      <c r="D68" s="29"/>
      <c r="E68" s="12"/>
      <c r="F68" s="15"/>
      <c r="G68" s="15"/>
      <c r="H68" s="5"/>
    </row>
    <row r="69" spans="1:8" x14ac:dyDescent="0.45">
      <c r="A69" s="9">
        <f t="shared" si="0"/>
        <v>65</v>
      </c>
      <c r="B69" s="9"/>
      <c r="C69" s="5"/>
      <c r="D69" s="29"/>
      <c r="E69" s="12"/>
      <c r="F69" s="15"/>
      <c r="G69" s="15"/>
      <c r="H69" s="5"/>
    </row>
    <row r="70" spans="1:8" x14ac:dyDescent="0.45">
      <c r="A70" s="9">
        <f t="shared" si="0"/>
        <v>66</v>
      </c>
      <c r="B70" s="9"/>
      <c r="C70" s="5"/>
      <c r="D70" s="29"/>
      <c r="E70" s="12"/>
      <c r="F70" s="15"/>
      <c r="G70" s="15"/>
      <c r="H70" s="5"/>
    </row>
    <row r="71" spans="1:8" x14ac:dyDescent="0.45">
      <c r="A71" s="9">
        <f t="shared" ref="A71:A137" si="1">A70+1</f>
        <v>67</v>
      </c>
      <c r="B71" s="9"/>
      <c r="C71" s="5"/>
      <c r="D71" s="29"/>
      <c r="E71" s="12"/>
      <c r="F71" s="15"/>
      <c r="G71" s="15"/>
      <c r="H71" s="5"/>
    </row>
    <row r="72" spans="1:8" x14ac:dyDescent="0.45">
      <c r="A72" s="9">
        <f t="shared" si="1"/>
        <v>68</v>
      </c>
      <c r="B72" s="9"/>
      <c r="C72" s="5"/>
      <c r="D72" s="29"/>
      <c r="E72" s="12"/>
      <c r="F72" s="15"/>
      <c r="G72" s="15"/>
      <c r="H72" s="5"/>
    </row>
    <row r="73" spans="1:8" x14ac:dyDescent="0.45">
      <c r="A73" s="9">
        <f t="shared" si="1"/>
        <v>69</v>
      </c>
      <c r="B73" s="9"/>
      <c r="C73" s="5"/>
      <c r="D73" s="29"/>
      <c r="E73" s="12"/>
      <c r="F73" s="15"/>
      <c r="G73" s="15"/>
      <c r="H73" s="5"/>
    </row>
    <row r="74" spans="1:8" x14ac:dyDescent="0.45">
      <c r="A74" s="9">
        <f t="shared" si="1"/>
        <v>70</v>
      </c>
      <c r="B74" s="9"/>
      <c r="C74" s="5"/>
      <c r="D74" s="29"/>
      <c r="E74" s="12"/>
      <c r="F74" s="15"/>
      <c r="G74" s="15"/>
      <c r="H74" s="5"/>
    </row>
    <row r="75" spans="1:8" x14ac:dyDescent="0.45">
      <c r="A75" s="9">
        <f t="shared" si="1"/>
        <v>71</v>
      </c>
      <c r="B75" s="9"/>
      <c r="C75" s="5"/>
      <c r="D75" s="29"/>
      <c r="E75" s="12"/>
      <c r="F75" s="15"/>
      <c r="G75" s="15"/>
      <c r="H75" s="5"/>
    </row>
    <row r="76" spans="1:8" x14ac:dyDescent="0.45">
      <c r="A76" s="9">
        <f t="shared" si="1"/>
        <v>72</v>
      </c>
      <c r="B76" s="9"/>
      <c r="C76" s="5"/>
      <c r="D76" s="29"/>
      <c r="E76" s="12"/>
      <c r="F76" s="15"/>
      <c r="G76" s="15"/>
      <c r="H76" s="5"/>
    </row>
    <row r="77" spans="1:8" x14ac:dyDescent="0.45">
      <c r="A77" s="9">
        <f t="shared" si="1"/>
        <v>73</v>
      </c>
      <c r="B77" s="9"/>
      <c r="C77" s="5"/>
      <c r="D77" s="29"/>
      <c r="E77" s="12"/>
      <c r="F77" s="15"/>
      <c r="G77" s="15"/>
      <c r="H77" s="5"/>
    </row>
    <row r="78" spans="1:8" x14ac:dyDescent="0.45">
      <c r="A78" s="9">
        <f t="shared" si="1"/>
        <v>74</v>
      </c>
      <c r="B78" s="9"/>
      <c r="C78" s="5"/>
      <c r="D78" s="29"/>
      <c r="E78" s="12"/>
      <c r="F78" s="15"/>
      <c r="G78" s="15"/>
      <c r="H78" s="5"/>
    </row>
    <row r="79" spans="1:8" x14ac:dyDescent="0.45">
      <c r="A79" s="9">
        <f t="shared" si="1"/>
        <v>75</v>
      </c>
      <c r="B79" s="9"/>
      <c r="C79" s="5"/>
      <c r="D79" s="29"/>
      <c r="E79" s="12"/>
      <c r="F79" s="15"/>
      <c r="G79" s="15"/>
      <c r="H79" s="5"/>
    </row>
    <row r="80" spans="1:8" x14ac:dyDescent="0.45">
      <c r="A80" s="9">
        <f t="shared" si="1"/>
        <v>76</v>
      </c>
      <c r="B80" s="9"/>
      <c r="C80" s="5"/>
      <c r="D80" s="29"/>
      <c r="E80" s="12"/>
      <c r="F80" s="15"/>
      <c r="G80" s="15"/>
      <c r="H80" s="5"/>
    </row>
    <row r="81" spans="1:8" x14ac:dyDescent="0.45">
      <c r="A81" s="9">
        <f t="shared" si="1"/>
        <v>77</v>
      </c>
      <c r="B81" s="9"/>
      <c r="C81" s="5"/>
      <c r="D81" s="29"/>
      <c r="E81" s="12"/>
      <c r="F81" s="15"/>
      <c r="G81" s="15"/>
      <c r="H81" s="5"/>
    </row>
    <row r="82" spans="1:8" x14ac:dyDescent="0.45">
      <c r="A82" s="9">
        <f t="shared" si="1"/>
        <v>78</v>
      </c>
      <c r="B82" s="9"/>
      <c r="C82" s="5"/>
      <c r="D82" s="29"/>
      <c r="E82" s="12"/>
      <c r="F82" s="15"/>
      <c r="G82" s="15"/>
      <c r="H82" s="5"/>
    </row>
    <row r="83" spans="1:8" x14ac:dyDescent="0.45">
      <c r="A83" s="9">
        <f t="shared" si="1"/>
        <v>79</v>
      </c>
      <c r="B83" s="9"/>
      <c r="C83" s="5"/>
      <c r="D83" s="29"/>
      <c r="E83" s="12"/>
      <c r="F83" s="15"/>
      <c r="G83" s="15"/>
      <c r="H83" s="5"/>
    </row>
    <row r="84" spans="1:8" x14ac:dyDescent="0.45">
      <c r="A84" s="9">
        <f t="shared" si="1"/>
        <v>80</v>
      </c>
      <c r="B84" s="9"/>
      <c r="C84" s="5"/>
      <c r="D84" s="29"/>
      <c r="E84" s="12"/>
      <c r="F84" s="15"/>
      <c r="G84" s="15"/>
      <c r="H84" s="5"/>
    </row>
    <row r="85" spans="1:8" x14ac:dyDescent="0.45">
      <c r="A85" s="9">
        <f t="shared" si="1"/>
        <v>81</v>
      </c>
      <c r="B85" s="9"/>
      <c r="C85" s="5"/>
      <c r="D85" s="29"/>
      <c r="E85" s="12"/>
      <c r="F85" s="15"/>
      <c r="G85" s="15"/>
      <c r="H85" s="5"/>
    </row>
    <row r="86" spans="1:8" x14ac:dyDescent="0.45">
      <c r="A86" s="9">
        <f t="shared" si="1"/>
        <v>82</v>
      </c>
      <c r="B86" s="9"/>
      <c r="C86" s="5"/>
      <c r="D86" s="29"/>
      <c r="E86" s="12"/>
      <c r="F86" s="15"/>
      <c r="G86" s="15"/>
      <c r="H86" s="5"/>
    </row>
    <row r="87" spans="1:8" x14ac:dyDescent="0.45">
      <c r="A87" s="9">
        <f t="shared" si="1"/>
        <v>83</v>
      </c>
      <c r="B87" s="9"/>
      <c r="C87" s="5"/>
      <c r="D87" s="29"/>
      <c r="E87" s="12"/>
      <c r="F87" s="15"/>
      <c r="G87" s="15"/>
      <c r="H87" s="5"/>
    </row>
    <row r="88" spans="1:8" x14ac:dyDescent="0.45">
      <c r="A88" s="9">
        <f t="shared" si="1"/>
        <v>84</v>
      </c>
      <c r="B88" s="9"/>
      <c r="C88" s="5"/>
      <c r="D88" s="29"/>
      <c r="E88" s="12"/>
      <c r="F88" s="15"/>
      <c r="G88" s="15"/>
      <c r="H88" s="5"/>
    </row>
    <row r="89" spans="1:8" x14ac:dyDescent="0.45">
      <c r="A89" s="9">
        <f t="shared" si="1"/>
        <v>85</v>
      </c>
      <c r="B89" s="9"/>
      <c r="C89" s="5"/>
      <c r="D89" s="29"/>
      <c r="E89" s="12"/>
      <c r="F89" s="15"/>
      <c r="G89" s="15"/>
      <c r="H89" s="5"/>
    </row>
    <row r="90" spans="1:8" x14ac:dyDescent="0.45">
      <c r="A90" s="9">
        <f t="shared" si="1"/>
        <v>86</v>
      </c>
      <c r="B90" s="9"/>
      <c r="C90" s="5"/>
      <c r="D90" s="29"/>
      <c r="E90" s="12"/>
      <c r="F90" s="15"/>
      <c r="G90" s="15"/>
      <c r="H90" s="5"/>
    </row>
    <row r="91" spans="1:8" x14ac:dyDescent="0.45">
      <c r="A91" s="9">
        <f t="shared" si="1"/>
        <v>87</v>
      </c>
      <c r="B91" s="9"/>
      <c r="C91" s="5"/>
      <c r="D91" s="29"/>
      <c r="E91" s="12"/>
      <c r="F91" s="15"/>
      <c r="G91" s="15"/>
      <c r="H91" s="5"/>
    </row>
    <row r="92" spans="1:8" x14ac:dyDescent="0.45">
      <c r="A92" s="9">
        <f t="shared" si="1"/>
        <v>88</v>
      </c>
      <c r="B92" s="9"/>
      <c r="C92" s="5"/>
      <c r="D92" s="29"/>
      <c r="E92" s="12"/>
      <c r="F92" s="15"/>
      <c r="G92" s="15"/>
      <c r="H92" s="5"/>
    </row>
    <row r="93" spans="1:8" x14ac:dyDescent="0.45">
      <c r="A93" s="9">
        <f t="shared" si="1"/>
        <v>89</v>
      </c>
      <c r="B93" s="9"/>
      <c r="C93" s="5"/>
      <c r="D93" s="29"/>
      <c r="E93" s="12"/>
      <c r="F93" s="15"/>
      <c r="G93" s="15"/>
      <c r="H93" s="5"/>
    </row>
    <row r="94" spans="1:8" x14ac:dyDescent="0.45">
      <c r="A94" s="9">
        <f t="shared" si="1"/>
        <v>90</v>
      </c>
      <c r="B94" s="9"/>
      <c r="C94" s="5"/>
      <c r="D94" s="29"/>
      <c r="E94" s="12"/>
      <c r="F94" s="15"/>
      <c r="G94" s="15"/>
      <c r="H94" s="5"/>
    </row>
    <row r="95" spans="1:8" x14ac:dyDescent="0.45">
      <c r="A95" s="9">
        <f t="shared" si="1"/>
        <v>91</v>
      </c>
      <c r="B95" s="9"/>
      <c r="C95" s="5"/>
      <c r="D95" s="29"/>
      <c r="E95" s="12"/>
      <c r="F95" s="15"/>
      <c r="G95" s="15"/>
      <c r="H95" s="5"/>
    </row>
    <row r="96" spans="1:8" x14ac:dyDescent="0.45">
      <c r="A96" s="9">
        <f t="shared" si="1"/>
        <v>92</v>
      </c>
      <c r="B96" s="9"/>
      <c r="C96" s="5"/>
      <c r="D96" s="29"/>
      <c r="E96" s="12"/>
      <c r="F96" s="15"/>
      <c r="G96" s="15"/>
      <c r="H96" s="5"/>
    </row>
    <row r="97" spans="1:8" x14ac:dyDescent="0.45">
      <c r="A97" s="9">
        <f t="shared" si="1"/>
        <v>93</v>
      </c>
      <c r="B97" s="9"/>
      <c r="C97" s="5"/>
      <c r="D97" s="29"/>
      <c r="E97" s="12"/>
      <c r="F97" s="15"/>
      <c r="G97" s="15"/>
      <c r="H97" s="5"/>
    </row>
    <row r="98" spans="1:8" x14ac:dyDescent="0.45">
      <c r="A98" s="9">
        <f t="shared" si="1"/>
        <v>94</v>
      </c>
      <c r="B98" s="9"/>
      <c r="C98" s="5"/>
      <c r="D98" s="29"/>
      <c r="E98" s="12"/>
      <c r="F98" s="15"/>
      <c r="G98" s="15"/>
      <c r="H98" s="5"/>
    </row>
    <row r="99" spans="1:8" x14ac:dyDescent="0.45">
      <c r="A99" s="9">
        <f t="shared" si="1"/>
        <v>95</v>
      </c>
      <c r="B99" s="9"/>
      <c r="C99" s="5"/>
      <c r="D99" s="29"/>
      <c r="E99" s="12"/>
      <c r="F99" s="15"/>
      <c r="G99" s="15"/>
      <c r="H99" s="5"/>
    </row>
    <row r="100" spans="1:8" x14ac:dyDescent="0.45">
      <c r="A100" s="9">
        <f t="shared" si="1"/>
        <v>96</v>
      </c>
      <c r="B100" s="9"/>
      <c r="C100" s="5"/>
      <c r="D100" s="29"/>
      <c r="E100" s="12"/>
      <c r="F100" s="15"/>
      <c r="G100" s="15"/>
      <c r="H100" s="5"/>
    </row>
    <row r="101" spans="1:8" x14ac:dyDescent="0.45">
      <c r="A101" s="9">
        <f t="shared" si="1"/>
        <v>97</v>
      </c>
      <c r="B101" s="9"/>
      <c r="C101" s="5"/>
      <c r="D101" s="29"/>
      <c r="E101" s="12"/>
      <c r="F101" s="15"/>
      <c r="G101" s="15"/>
      <c r="H101" s="5"/>
    </row>
    <row r="102" spans="1:8" x14ac:dyDescent="0.45">
      <c r="A102" s="9">
        <f t="shared" si="1"/>
        <v>98</v>
      </c>
      <c r="B102" s="9"/>
      <c r="C102" s="5"/>
      <c r="D102" s="29"/>
      <c r="E102" s="12"/>
      <c r="F102" s="15"/>
      <c r="G102" s="15"/>
      <c r="H102" s="5"/>
    </row>
    <row r="103" spans="1:8" x14ac:dyDescent="0.45">
      <c r="A103" s="9">
        <f t="shared" si="1"/>
        <v>99</v>
      </c>
      <c r="B103" s="9"/>
      <c r="C103" s="5"/>
      <c r="D103" s="29"/>
      <c r="E103" s="12"/>
      <c r="F103" s="15"/>
      <c r="G103" s="15"/>
      <c r="H103" s="5"/>
    </row>
    <row r="104" spans="1:8" x14ac:dyDescent="0.45">
      <c r="A104" s="9">
        <f t="shared" si="1"/>
        <v>100</v>
      </c>
      <c r="B104" s="9"/>
      <c r="C104" s="5"/>
      <c r="D104" s="29"/>
      <c r="E104" s="12"/>
      <c r="F104" s="15"/>
      <c r="G104" s="15"/>
      <c r="H104" s="5"/>
    </row>
    <row r="105" spans="1:8" x14ac:dyDescent="0.45">
      <c r="A105" s="44"/>
      <c r="B105" s="44"/>
      <c r="C105" s="45"/>
      <c r="D105" s="46"/>
      <c r="E105" s="47" t="s">
        <v>119</v>
      </c>
      <c r="F105" s="15">
        <f>SUM(F55:F104)</f>
        <v>0</v>
      </c>
      <c r="G105" s="15">
        <f>SUM(G55:G104)</f>
        <v>0</v>
      </c>
      <c r="H105" s="45"/>
    </row>
    <row r="106" spans="1:8" x14ac:dyDescent="0.45">
      <c r="A106" s="44"/>
      <c r="B106" s="44"/>
      <c r="C106" s="45"/>
      <c r="D106" s="46"/>
      <c r="E106" s="47" t="s">
        <v>120</v>
      </c>
      <c r="F106" s="15">
        <f>F54</f>
        <v>0</v>
      </c>
      <c r="G106" s="15">
        <f>G54</f>
        <v>0</v>
      </c>
      <c r="H106" s="45"/>
    </row>
    <row r="107" spans="1:8" x14ac:dyDescent="0.45">
      <c r="A107" s="44"/>
      <c r="B107" s="44"/>
      <c r="C107" s="45"/>
      <c r="D107" s="46"/>
      <c r="E107" s="47" t="s">
        <v>121</v>
      </c>
      <c r="F107" s="15">
        <f>F106+F105</f>
        <v>0</v>
      </c>
      <c r="G107" s="15">
        <f>G106+G105</f>
        <v>0</v>
      </c>
      <c r="H107" s="45"/>
    </row>
    <row r="108" spans="1:8" x14ac:dyDescent="0.45">
      <c r="A108" s="9">
        <f>A104+1</f>
        <v>101</v>
      </c>
      <c r="B108" s="9"/>
      <c r="C108" s="5"/>
      <c r="D108" s="29"/>
      <c r="E108" s="12"/>
      <c r="F108" s="15"/>
      <c r="G108" s="15"/>
      <c r="H108" s="5"/>
    </row>
    <row r="109" spans="1:8" x14ac:dyDescent="0.45">
      <c r="A109" s="9">
        <f t="shared" si="1"/>
        <v>102</v>
      </c>
      <c r="B109" s="9"/>
      <c r="C109" s="5"/>
      <c r="D109" s="29"/>
      <c r="E109" s="12"/>
      <c r="F109" s="15"/>
      <c r="G109" s="15"/>
      <c r="H109" s="5"/>
    </row>
    <row r="110" spans="1:8" x14ac:dyDescent="0.45">
      <c r="A110" s="9">
        <f t="shared" si="1"/>
        <v>103</v>
      </c>
      <c r="B110" s="9"/>
      <c r="C110" s="5"/>
      <c r="D110" s="29"/>
      <c r="E110" s="12"/>
      <c r="F110" s="15"/>
      <c r="G110" s="15"/>
      <c r="H110" s="5"/>
    </row>
    <row r="111" spans="1:8" x14ac:dyDescent="0.45">
      <c r="A111" s="9">
        <f t="shared" si="1"/>
        <v>104</v>
      </c>
      <c r="B111" s="9"/>
      <c r="C111" s="5"/>
      <c r="D111" s="29"/>
      <c r="E111" s="12"/>
      <c r="F111" s="15"/>
      <c r="G111" s="15"/>
      <c r="H111" s="5"/>
    </row>
    <row r="112" spans="1:8" x14ac:dyDescent="0.45">
      <c r="A112" s="9">
        <f t="shared" si="1"/>
        <v>105</v>
      </c>
      <c r="B112" s="9"/>
      <c r="C112" s="5"/>
      <c r="D112" s="29"/>
      <c r="E112" s="12"/>
      <c r="F112" s="15"/>
      <c r="G112" s="15"/>
      <c r="H112" s="5"/>
    </row>
    <row r="113" spans="1:8" x14ac:dyDescent="0.45">
      <c r="A113" s="9">
        <f t="shared" si="1"/>
        <v>106</v>
      </c>
      <c r="B113" s="9"/>
      <c r="C113" s="5"/>
      <c r="D113" s="29"/>
      <c r="E113" s="12"/>
      <c r="F113" s="15"/>
      <c r="G113" s="15"/>
      <c r="H113" s="5"/>
    </row>
    <row r="114" spans="1:8" x14ac:dyDescent="0.45">
      <c r="A114" s="9">
        <f t="shared" si="1"/>
        <v>107</v>
      </c>
      <c r="B114" s="9"/>
      <c r="C114" s="5"/>
      <c r="D114" s="29"/>
      <c r="E114" s="12"/>
      <c r="F114" s="15"/>
      <c r="G114" s="15"/>
      <c r="H114" s="5"/>
    </row>
    <row r="115" spans="1:8" x14ac:dyDescent="0.45">
      <c r="A115" s="9">
        <f t="shared" si="1"/>
        <v>108</v>
      </c>
      <c r="B115" s="9"/>
      <c r="C115" s="5"/>
      <c r="D115" s="29"/>
      <c r="E115" s="12"/>
      <c r="F115" s="15"/>
      <c r="G115" s="15"/>
      <c r="H115" s="5"/>
    </row>
    <row r="116" spans="1:8" x14ac:dyDescent="0.45">
      <c r="A116" s="9">
        <f t="shared" si="1"/>
        <v>109</v>
      </c>
      <c r="B116" s="9"/>
      <c r="C116" s="5"/>
      <c r="D116" s="29"/>
      <c r="E116" s="12"/>
      <c r="F116" s="15"/>
      <c r="G116" s="15"/>
      <c r="H116" s="5"/>
    </row>
    <row r="117" spans="1:8" x14ac:dyDescent="0.45">
      <c r="A117" s="9">
        <f t="shared" si="1"/>
        <v>110</v>
      </c>
      <c r="B117" s="9"/>
      <c r="C117" s="5"/>
      <c r="D117" s="29"/>
      <c r="E117" s="12"/>
      <c r="F117" s="15"/>
      <c r="G117" s="15"/>
      <c r="H117" s="5"/>
    </row>
    <row r="118" spans="1:8" x14ac:dyDescent="0.45">
      <c r="A118" s="9">
        <f t="shared" si="1"/>
        <v>111</v>
      </c>
      <c r="B118" s="9"/>
      <c r="C118" s="5"/>
      <c r="D118" s="29"/>
      <c r="E118" s="12"/>
      <c r="F118" s="15"/>
      <c r="G118" s="15"/>
      <c r="H118" s="5"/>
    </row>
    <row r="119" spans="1:8" x14ac:dyDescent="0.45">
      <c r="A119" s="9">
        <f t="shared" si="1"/>
        <v>112</v>
      </c>
      <c r="B119" s="9"/>
      <c r="C119" s="5"/>
      <c r="D119" s="29"/>
      <c r="E119" s="12"/>
      <c r="F119" s="15"/>
      <c r="G119" s="15"/>
      <c r="H119" s="5"/>
    </row>
    <row r="120" spans="1:8" x14ac:dyDescent="0.45">
      <c r="A120" s="9">
        <f t="shared" si="1"/>
        <v>113</v>
      </c>
      <c r="B120" s="9"/>
      <c r="C120" s="5"/>
      <c r="D120" s="29"/>
      <c r="E120" s="12"/>
      <c r="F120" s="15"/>
      <c r="G120" s="15"/>
      <c r="H120" s="5"/>
    </row>
    <row r="121" spans="1:8" x14ac:dyDescent="0.45">
      <c r="A121" s="9">
        <f t="shared" si="1"/>
        <v>114</v>
      </c>
      <c r="B121" s="9"/>
      <c r="C121" s="5"/>
      <c r="D121" s="29"/>
      <c r="E121" s="12"/>
      <c r="F121" s="15"/>
      <c r="G121" s="15"/>
      <c r="H121" s="5"/>
    </row>
    <row r="122" spans="1:8" x14ac:dyDescent="0.45">
      <c r="A122" s="9">
        <f t="shared" si="1"/>
        <v>115</v>
      </c>
      <c r="B122" s="9"/>
      <c r="C122" s="5"/>
      <c r="D122" s="29"/>
      <c r="E122" s="12"/>
      <c r="F122" s="15"/>
      <c r="G122" s="15"/>
      <c r="H122" s="5"/>
    </row>
    <row r="123" spans="1:8" x14ac:dyDescent="0.45">
      <c r="A123" s="9">
        <f t="shared" si="1"/>
        <v>116</v>
      </c>
      <c r="B123" s="9"/>
      <c r="C123" s="5"/>
      <c r="D123" s="29"/>
      <c r="E123" s="12"/>
      <c r="F123" s="15"/>
      <c r="G123" s="15"/>
      <c r="H123" s="5"/>
    </row>
    <row r="124" spans="1:8" x14ac:dyDescent="0.45">
      <c r="A124" s="9">
        <f t="shared" si="1"/>
        <v>117</v>
      </c>
      <c r="B124" s="9"/>
      <c r="C124" s="5"/>
      <c r="D124" s="29"/>
      <c r="E124" s="12"/>
      <c r="F124" s="15"/>
      <c r="G124" s="15"/>
      <c r="H124" s="5"/>
    </row>
    <row r="125" spans="1:8" x14ac:dyDescent="0.45">
      <c r="A125" s="9">
        <f t="shared" si="1"/>
        <v>118</v>
      </c>
      <c r="B125" s="9"/>
      <c r="C125" s="5"/>
      <c r="D125" s="29"/>
      <c r="E125" s="12"/>
      <c r="F125" s="15"/>
      <c r="G125" s="15"/>
      <c r="H125" s="5"/>
    </row>
    <row r="126" spans="1:8" x14ac:dyDescent="0.45">
      <c r="A126" s="9">
        <f t="shared" si="1"/>
        <v>119</v>
      </c>
      <c r="B126" s="9"/>
      <c r="C126" s="5"/>
      <c r="D126" s="29"/>
      <c r="E126" s="12"/>
      <c r="F126" s="15"/>
      <c r="G126" s="15"/>
      <c r="H126" s="5"/>
    </row>
    <row r="127" spans="1:8" x14ac:dyDescent="0.45">
      <c r="A127" s="9">
        <f t="shared" si="1"/>
        <v>120</v>
      </c>
      <c r="B127" s="9"/>
      <c r="C127" s="5"/>
      <c r="D127" s="29"/>
      <c r="E127" s="12"/>
      <c r="F127" s="15"/>
      <c r="G127" s="15"/>
      <c r="H127" s="5"/>
    </row>
    <row r="128" spans="1:8" x14ac:dyDescent="0.45">
      <c r="A128" s="9">
        <f t="shared" si="1"/>
        <v>121</v>
      </c>
      <c r="B128" s="9"/>
      <c r="C128" s="5"/>
      <c r="D128" s="29"/>
      <c r="E128" s="12"/>
      <c r="F128" s="15"/>
      <c r="G128" s="15"/>
      <c r="H128" s="5"/>
    </row>
    <row r="129" spans="1:8" x14ac:dyDescent="0.45">
      <c r="A129" s="9">
        <f t="shared" si="1"/>
        <v>122</v>
      </c>
      <c r="B129" s="9"/>
      <c r="C129" s="5"/>
      <c r="D129" s="29"/>
      <c r="E129" s="12"/>
      <c r="F129" s="15"/>
      <c r="G129" s="15"/>
      <c r="H129" s="5"/>
    </row>
    <row r="130" spans="1:8" x14ac:dyDescent="0.45">
      <c r="A130" s="9">
        <f t="shared" si="1"/>
        <v>123</v>
      </c>
      <c r="B130" s="9"/>
      <c r="C130" s="5"/>
      <c r="D130" s="29"/>
      <c r="E130" s="12"/>
      <c r="F130" s="15"/>
      <c r="G130" s="15"/>
      <c r="H130" s="5"/>
    </row>
    <row r="131" spans="1:8" x14ac:dyDescent="0.45">
      <c r="A131" s="9">
        <f t="shared" si="1"/>
        <v>124</v>
      </c>
      <c r="B131" s="9"/>
      <c r="C131" s="5"/>
      <c r="D131" s="29"/>
      <c r="E131" s="12"/>
      <c r="F131" s="15"/>
      <c r="G131" s="15"/>
      <c r="H131" s="5"/>
    </row>
    <row r="132" spans="1:8" x14ac:dyDescent="0.45">
      <c r="A132" s="9">
        <f t="shared" si="1"/>
        <v>125</v>
      </c>
      <c r="B132" s="9"/>
      <c r="C132" s="5"/>
      <c r="D132" s="29"/>
      <c r="E132" s="12"/>
      <c r="F132" s="15"/>
      <c r="G132" s="15"/>
      <c r="H132" s="5"/>
    </row>
    <row r="133" spans="1:8" x14ac:dyDescent="0.45">
      <c r="A133" s="9">
        <f t="shared" si="1"/>
        <v>126</v>
      </c>
      <c r="B133" s="9"/>
      <c r="C133" s="5"/>
      <c r="D133" s="29"/>
      <c r="E133" s="12"/>
      <c r="F133" s="15"/>
      <c r="G133" s="15"/>
      <c r="H133" s="5"/>
    </row>
    <row r="134" spans="1:8" x14ac:dyDescent="0.45">
      <c r="A134" s="9">
        <f t="shared" si="1"/>
        <v>127</v>
      </c>
      <c r="B134" s="9"/>
      <c r="C134" s="5"/>
      <c r="D134" s="29"/>
      <c r="E134" s="12"/>
      <c r="F134" s="15"/>
      <c r="G134" s="15"/>
      <c r="H134" s="5"/>
    </row>
    <row r="135" spans="1:8" x14ac:dyDescent="0.45">
      <c r="A135" s="9">
        <f t="shared" si="1"/>
        <v>128</v>
      </c>
      <c r="B135" s="9"/>
      <c r="C135" s="5"/>
      <c r="D135" s="29"/>
      <c r="E135" s="12"/>
      <c r="F135" s="15"/>
      <c r="G135" s="15"/>
      <c r="H135" s="5"/>
    </row>
    <row r="136" spans="1:8" x14ac:dyDescent="0.45">
      <c r="A136" s="9">
        <f t="shared" si="1"/>
        <v>129</v>
      </c>
      <c r="B136" s="9"/>
      <c r="C136" s="5"/>
      <c r="D136" s="29"/>
      <c r="E136" s="12"/>
      <c r="F136" s="15"/>
      <c r="G136" s="15"/>
      <c r="H136" s="5"/>
    </row>
    <row r="137" spans="1:8" x14ac:dyDescent="0.45">
      <c r="A137" s="9">
        <f t="shared" si="1"/>
        <v>130</v>
      </c>
      <c r="B137" s="9"/>
      <c r="C137" s="5"/>
      <c r="D137" s="29"/>
      <c r="E137" s="12"/>
      <c r="F137" s="15"/>
      <c r="G137" s="15"/>
      <c r="H137" s="5"/>
    </row>
    <row r="138" spans="1:8" x14ac:dyDescent="0.45">
      <c r="A138" s="9">
        <f t="shared" ref="A138:A204" si="2">A137+1</f>
        <v>131</v>
      </c>
      <c r="B138" s="9"/>
      <c r="C138" s="5"/>
      <c r="D138" s="29"/>
      <c r="E138" s="12"/>
      <c r="F138" s="15"/>
      <c r="G138" s="15"/>
      <c r="H138" s="5"/>
    </row>
    <row r="139" spans="1:8" x14ac:dyDescent="0.45">
      <c r="A139" s="9">
        <f t="shared" si="2"/>
        <v>132</v>
      </c>
      <c r="B139" s="9"/>
      <c r="C139" s="5"/>
      <c r="D139" s="29"/>
      <c r="E139" s="12"/>
      <c r="F139" s="15"/>
      <c r="G139" s="15"/>
      <c r="H139" s="5"/>
    </row>
    <row r="140" spans="1:8" x14ac:dyDescent="0.45">
      <c r="A140" s="9">
        <f t="shared" si="2"/>
        <v>133</v>
      </c>
      <c r="B140" s="9"/>
      <c r="C140" s="5"/>
      <c r="D140" s="29"/>
      <c r="E140" s="12"/>
      <c r="F140" s="15"/>
      <c r="G140" s="15"/>
      <c r="H140" s="5"/>
    </row>
    <row r="141" spans="1:8" x14ac:dyDescent="0.45">
      <c r="A141" s="9">
        <f t="shared" si="2"/>
        <v>134</v>
      </c>
      <c r="B141" s="9"/>
      <c r="C141" s="5"/>
      <c r="D141" s="29"/>
      <c r="E141" s="12"/>
      <c r="F141" s="15"/>
      <c r="G141" s="15"/>
      <c r="H141" s="5"/>
    </row>
    <row r="142" spans="1:8" x14ac:dyDescent="0.45">
      <c r="A142" s="9">
        <f t="shared" si="2"/>
        <v>135</v>
      </c>
      <c r="B142" s="9"/>
      <c r="C142" s="5"/>
      <c r="D142" s="29"/>
      <c r="E142" s="12"/>
      <c r="F142" s="15"/>
      <c r="G142" s="15"/>
      <c r="H142" s="5"/>
    </row>
    <row r="143" spans="1:8" x14ac:dyDescent="0.45">
      <c r="A143" s="9">
        <f t="shared" si="2"/>
        <v>136</v>
      </c>
      <c r="B143" s="9"/>
      <c r="C143" s="5"/>
      <c r="D143" s="29"/>
      <c r="E143" s="12"/>
      <c r="F143" s="15"/>
      <c r="G143" s="15"/>
      <c r="H143" s="5"/>
    </row>
    <row r="144" spans="1:8" x14ac:dyDescent="0.45">
      <c r="A144" s="9">
        <f t="shared" si="2"/>
        <v>137</v>
      </c>
      <c r="B144" s="9"/>
      <c r="C144" s="5"/>
      <c r="D144" s="29"/>
      <c r="E144" s="12"/>
      <c r="F144" s="15"/>
      <c r="G144" s="15"/>
      <c r="H144" s="5"/>
    </row>
    <row r="145" spans="1:8" x14ac:dyDescent="0.45">
      <c r="A145" s="9">
        <f t="shared" si="2"/>
        <v>138</v>
      </c>
      <c r="B145" s="9"/>
      <c r="C145" s="5"/>
      <c r="D145" s="29"/>
      <c r="E145" s="12"/>
      <c r="F145" s="15"/>
      <c r="G145" s="15"/>
      <c r="H145" s="5"/>
    </row>
    <row r="146" spans="1:8" x14ac:dyDescent="0.45">
      <c r="A146" s="9">
        <f t="shared" si="2"/>
        <v>139</v>
      </c>
      <c r="B146" s="9"/>
      <c r="C146" s="5"/>
      <c r="D146" s="29"/>
      <c r="E146" s="12"/>
      <c r="F146" s="15"/>
      <c r="G146" s="15"/>
      <c r="H146" s="5"/>
    </row>
    <row r="147" spans="1:8" x14ac:dyDescent="0.45">
      <c r="A147" s="9">
        <f t="shared" si="2"/>
        <v>140</v>
      </c>
      <c r="B147" s="9"/>
      <c r="C147" s="5"/>
      <c r="D147" s="29"/>
      <c r="E147" s="12"/>
      <c r="F147" s="15"/>
      <c r="G147" s="15"/>
      <c r="H147" s="5"/>
    </row>
    <row r="148" spans="1:8" x14ac:dyDescent="0.45">
      <c r="A148" s="9">
        <f t="shared" si="2"/>
        <v>141</v>
      </c>
      <c r="B148" s="9"/>
      <c r="C148" s="5"/>
      <c r="D148" s="29"/>
      <c r="E148" s="12"/>
      <c r="F148" s="15"/>
      <c r="G148" s="15"/>
      <c r="H148" s="5"/>
    </row>
    <row r="149" spans="1:8" x14ac:dyDescent="0.45">
      <c r="A149" s="9">
        <f t="shared" si="2"/>
        <v>142</v>
      </c>
      <c r="B149" s="9"/>
      <c r="C149" s="5"/>
      <c r="D149" s="29"/>
      <c r="E149" s="12"/>
      <c r="F149" s="15"/>
      <c r="G149" s="15"/>
      <c r="H149" s="5"/>
    </row>
    <row r="150" spans="1:8" x14ac:dyDescent="0.45">
      <c r="A150" s="9">
        <f t="shared" si="2"/>
        <v>143</v>
      </c>
      <c r="B150" s="9"/>
      <c r="C150" s="5"/>
      <c r="D150" s="29"/>
      <c r="E150" s="12"/>
      <c r="F150" s="15"/>
      <c r="G150" s="15"/>
      <c r="H150" s="5"/>
    </row>
    <row r="151" spans="1:8" x14ac:dyDescent="0.45">
      <c r="A151" s="9">
        <f t="shared" si="2"/>
        <v>144</v>
      </c>
      <c r="B151" s="9"/>
      <c r="C151" s="5"/>
      <c r="D151" s="29"/>
      <c r="E151" s="12"/>
      <c r="F151" s="15"/>
      <c r="G151" s="15"/>
      <c r="H151" s="5"/>
    </row>
    <row r="152" spans="1:8" x14ac:dyDescent="0.45">
      <c r="A152" s="9">
        <f t="shared" si="2"/>
        <v>145</v>
      </c>
      <c r="B152" s="9"/>
      <c r="C152" s="5"/>
      <c r="D152" s="29"/>
      <c r="E152" s="12"/>
      <c r="F152" s="15"/>
      <c r="G152" s="15"/>
      <c r="H152" s="5"/>
    </row>
    <row r="153" spans="1:8" x14ac:dyDescent="0.45">
      <c r="A153" s="9">
        <f t="shared" si="2"/>
        <v>146</v>
      </c>
      <c r="B153" s="9"/>
      <c r="C153" s="5"/>
      <c r="D153" s="29"/>
      <c r="E153" s="12"/>
      <c r="F153" s="15"/>
      <c r="G153" s="15"/>
      <c r="H153" s="5"/>
    </row>
    <row r="154" spans="1:8" x14ac:dyDescent="0.45">
      <c r="A154" s="9">
        <f t="shared" si="2"/>
        <v>147</v>
      </c>
      <c r="B154" s="9"/>
      <c r="C154" s="5"/>
      <c r="D154" s="29"/>
      <c r="E154" s="12"/>
      <c r="F154" s="15"/>
      <c r="G154" s="15"/>
      <c r="H154" s="5"/>
    </row>
    <row r="155" spans="1:8" x14ac:dyDescent="0.45">
      <c r="A155" s="9">
        <f t="shared" si="2"/>
        <v>148</v>
      </c>
      <c r="B155" s="9"/>
      <c r="C155" s="5"/>
      <c r="D155" s="29"/>
      <c r="E155" s="12"/>
      <c r="F155" s="15"/>
      <c r="G155" s="15"/>
      <c r="H155" s="5"/>
    </row>
    <row r="156" spans="1:8" x14ac:dyDescent="0.45">
      <c r="A156" s="9">
        <f t="shared" si="2"/>
        <v>149</v>
      </c>
      <c r="B156" s="9"/>
      <c r="C156" s="5"/>
      <c r="D156" s="29"/>
      <c r="E156" s="12"/>
      <c r="F156" s="15"/>
      <c r="G156" s="15"/>
      <c r="H156" s="5"/>
    </row>
    <row r="157" spans="1:8" x14ac:dyDescent="0.45">
      <c r="A157" s="9">
        <f t="shared" si="2"/>
        <v>150</v>
      </c>
      <c r="B157" s="9"/>
      <c r="C157" s="5"/>
      <c r="D157" s="29"/>
      <c r="E157" s="12"/>
      <c r="F157" s="15"/>
      <c r="G157" s="15"/>
      <c r="H157" s="5"/>
    </row>
    <row r="158" spans="1:8" x14ac:dyDescent="0.45">
      <c r="A158" s="44"/>
      <c r="B158" s="44"/>
      <c r="C158" s="45"/>
      <c r="D158" s="46"/>
      <c r="E158" s="47" t="s">
        <v>119</v>
      </c>
      <c r="F158" s="15">
        <f>SUM(F108:F157)</f>
        <v>0</v>
      </c>
      <c r="G158" s="15">
        <f>SUM(G108:G157)</f>
        <v>0</v>
      </c>
      <c r="H158" s="45"/>
    </row>
    <row r="159" spans="1:8" x14ac:dyDescent="0.45">
      <c r="A159" s="44"/>
      <c r="B159" s="44"/>
      <c r="C159" s="45"/>
      <c r="D159" s="46"/>
      <c r="E159" s="47" t="s">
        <v>120</v>
      </c>
      <c r="F159" s="15">
        <f>F107</f>
        <v>0</v>
      </c>
      <c r="G159" s="15">
        <f>G107</f>
        <v>0</v>
      </c>
      <c r="H159" s="45"/>
    </row>
    <row r="160" spans="1:8" x14ac:dyDescent="0.45">
      <c r="A160" s="44"/>
      <c r="B160" s="44"/>
      <c r="C160" s="45"/>
      <c r="D160" s="46"/>
      <c r="E160" s="47" t="s">
        <v>121</v>
      </c>
      <c r="F160" s="15">
        <f>F159+F158</f>
        <v>0</v>
      </c>
      <c r="G160" s="15">
        <f>G159+G158</f>
        <v>0</v>
      </c>
      <c r="H160" s="45"/>
    </row>
    <row r="161" spans="1:8" x14ac:dyDescent="0.45">
      <c r="A161" s="9">
        <f>A157+1</f>
        <v>151</v>
      </c>
      <c r="B161" s="9"/>
      <c r="C161" s="5"/>
      <c r="D161" s="29"/>
      <c r="E161" s="12"/>
      <c r="F161" s="15"/>
      <c r="G161" s="15"/>
      <c r="H161" s="5"/>
    </row>
    <row r="162" spans="1:8" x14ac:dyDescent="0.45">
      <c r="A162" s="9">
        <f t="shared" si="2"/>
        <v>152</v>
      </c>
      <c r="B162" s="9"/>
      <c r="C162" s="5"/>
      <c r="D162" s="29"/>
      <c r="E162" s="12"/>
      <c r="F162" s="15"/>
      <c r="G162" s="15"/>
      <c r="H162" s="5"/>
    </row>
    <row r="163" spans="1:8" x14ac:dyDescent="0.45">
      <c r="A163" s="9">
        <f t="shared" si="2"/>
        <v>153</v>
      </c>
      <c r="B163" s="9"/>
      <c r="C163" s="5"/>
      <c r="D163" s="29"/>
      <c r="E163" s="12"/>
      <c r="F163" s="15"/>
      <c r="G163" s="15"/>
      <c r="H163" s="5"/>
    </row>
    <row r="164" spans="1:8" x14ac:dyDescent="0.45">
      <c r="A164" s="9">
        <f t="shared" si="2"/>
        <v>154</v>
      </c>
      <c r="B164" s="9"/>
      <c r="C164" s="5"/>
      <c r="D164" s="29"/>
      <c r="E164" s="12"/>
      <c r="F164" s="15"/>
      <c r="G164" s="15"/>
      <c r="H164" s="5"/>
    </row>
    <row r="165" spans="1:8" x14ac:dyDescent="0.45">
      <c r="A165" s="9">
        <f t="shared" si="2"/>
        <v>155</v>
      </c>
      <c r="B165" s="9"/>
      <c r="C165" s="5"/>
      <c r="D165" s="29"/>
      <c r="E165" s="12"/>
      <c r="F165" s="15"/>
      <c r="G165" s="15"/>
      <c r="H165" s="5"/>
    </row>
    <row r="166" spans="1:8" x14ac:dyDescent="0.45">
      <c r="A166" s="9">
        <f t="shared" si="2"/>
        <v>156</v>
      </c>
      <c r="B166" s="9"/>
      <c r="C166" s="5"/>
      <c r="D166" s="29"/>
      <c r="E166" s="12"/>
      <c r="F166" s="15"/>
      <c r="G166" s="15"/>
      <c r="H166" s="5"/>
    </row>
    <row r="167" spans="1:8" x14ac:dyDescent="0.45">
      <c r="A167" s="9">
        <f t="shared" si="2"/>
        <v>157</v>
      </c>
      <c r="B167" s="9"/>
      <c r="C167" s="5"/>
      <c r="D167" s="29"/>
      <c r="E167" s="12"/>
      <c r="F167" s="15"/>
      <c r="G167" s="15"/>
      <c r="H167" s="5"/>
    </row>
    <row r="168" spans="1:8" x14ac:dyDescent="0.45">
      <c r="A168" s="9">
        <f t="shared" si="2"/>
        <v>158</v>
      </c>
      <c r="B168" s="9"/>
      <c r="C168" s="5"/>
      <c r="D168" s="29"/>
      <c r="E168" s="12"/>
      <c r="F168" s="15"/>
      <c r="G168" s="15"/>
      <c r="H168" s="5"/>
    </row>
    <row r="169" spans="1:8" x14ac:dyDescent="0.45">
      <c r="A169" s="9">
        <f t="shared" si="2"/>
        <v>159</v>
      </c>
      <c r="B169" s="9"/>
      <c r="C169" s="5"/>
      <c r="D169" s="29"/>
      <c r="E169" s="12"/>
      <c r="F169" s="15"/>
      <c r="G169" s="15"/>
      <c r="H169" s="5"/>
    </row>
    <row r="170" spans="1:8" x14ac:dyDescent="0.45">
      <c r="A170" s="9">
        <f t="shared" si="2"/>
        <v>160</v>
      </c>
      <c r="B170" s="9"/>
      <c r="C170" s="5"/>
      <c r="D170" s="29"/>
      <c r="E170" s="12"/>
      <c r="F170" s="15"/>
      <c r="G170" s="15"/>
      <c r="H170" s="5"/>
    </row>
    <row r="171" spans="1:8" x14ac:dyDescent="0.45">
      <c r="A171" s="9">
        <f t="shared" si="2"/>
        <v>161</v>
      </c>
      <c r="B171" s="9"/>
      <c r="C171" s="5"/>
      <c r="D171" s="29"/>
      <c r="E171" s="12"/>
      <c r="F171" s="15"/>
      <c r="G171" s="15"/>
      <c r="H171" s="5"/>
    </row>
    <row r="172" spans="1:8" x14ac:dyDescent="0.45">
      <c r="A172" s="9">
        <f t="shared" si="2"/>
        <v>162</v>
      </c>
      <c r="B172" s="9"/>
      <c r="C172" s="5"/>
      <c r="D172" s="29"/>
      <c r="E172" s="12"/>
      <c r="F172" s="15"/>
      <c r="G172" s="15"/>
      <c r="H172" s="5"/>
    </row>
    <row r="173" spans="1:8" x14ac:dyDescent="0.45">
      <c r="A173" s="9">
        <f t="shared" si="2"/>
        <v>163</v>
      </c>
      <c r="B173" s="9"/>
      <c r="C173" s="5"/>
      <c r="D173" s="29"/>
      <c r="E173" s="12"/>
      <c r="F173" s="15"/>
      <c r="G173" s="15"/>
      <c r="H173" s="5"/>
    </row>
    <row r="174" spans="1:8" x14ac:dyDescent="0.45">
      <c r="A174" s="9">
        <f t="shared" si="2"/>
        <v>164</v>
      </c>
      <c r="B174" s="9"/>
      <c r="C174" s="5"/>
      <c r="D174" s="29"/>
      <c r="E174" s="12"/>
      <c r="F174" s="15"/>
      <c r="G174" s="15"/>
      <c r="H174" s="5"/>
    </row>
    <row r="175" spans="1:8" x14ac:dyDescent="0.45">
      <c r="A175" s="9">
        <f t="shared" si="2"/>
        <v>165</v>
      </c>
      <c r="B175" s="9"/>
      <c r="C175" s="5"/>
      <c r="D175" s="29"/>
      <c r="E175" s="12"/>
      <c r="F175" s="15"/>
      <c r="G175" s="15"/>
      <c r="H175" s="5"/>
    </row>
    <row r="176" spans="1:8" x14ac:dyDescent="0.45">
      <c r="A176" s="9">
        <f t="shared" si="2"/>
        <v>166</v>
      </c>
      <c r="B176" s="9"/>
      <c r="C176" s="5"/>
      <c r="D176" s="29"/>
      <c r="E176" s="12"/>
      <c r="F176" s="15"/>
      <c r="G176" s="15"/>
      <c r="H176" s="5"/>
    </row>
    <row r="177" spans="1:8" x14ac:dyDescent="0.45">
      <c r="A177" s="9">
        <f t="shared" si="2"/>
        <v>167</v>
      </c>
      <c r="B177" s="9"/>
      <c r="C177" s="5"/>
      <c r="D177" s="29"/>
      <c r="E177" s="12"/>
      <c r="F177" s="15"/>
      <c r="G177" s="15"/>
      <c r="H177" s="5"/>
    </row>
    <row r="178" spans="1:8" x14ac:dyDescent="0.45">
      <c r="A178" s="9">
        <f t="shared" si="2"/>
        <v>168</v>
      </c>
      <c r="B178" s="9"/>
      <c r="C178" s="5"/>
      <c r="D178" s="29"/>
      <c r="E178" s="12"/>
      <c r="F178" s="15"/>
      <c r="G178" s="15"/>
      <c r="H178" s="5"/>
    </row>
    <row r="179" spans="1:8" x14ac:dyDescent="0.45">
      <c r="A179" s="9">
        <f t="shared" si="2"/>
        <v>169</v>
      </c>
      <c r="B179" s="9"/>
      <c r="C179" s="5"/>
      <c r="D179" s="29"/>
      <c r="E179" s="12"/>
      <c r="F179" s="15"/>
      <c r="G179" s="15"/>
      <c r="H179" s="5"/>
    </row>
    <row r="180" spans="1:8" x14ac:dyDescent="0.45">
      <c r="A180" s="9">
        <f t="shared" si="2"/>
        <v>170</v>
      </c>
      <c r="B180" s="9"/>
      <c r="C180" s="5"/>
      <c r="D180" s="29"/>
      <c r="E180" s="12"/>
      <c r="F180" s="15"/>
      <c r="G180" s="15"/>
      <c r="H180" s="5"/>
    </row>
    <row r="181" spans="1:8" x14ac:dyDescent="0.45">
      <c r="A181" s="9">
        <f t="shared" si="2"/>
        <v>171</v>
      </c>
      <c r="B181" s="9"/>
      <c r="C181" s="5"/>
      <c r="D181" s="29"/>
      <c r="E181" s="12"/>
      <c r="F181" s="15"/>
      <c r="G181" s="15"/>
      <c r="H181" s="5"/>
    </row>
    <row r="182" spans="1:8" x14ac:dyDescent="0.45">
      <c r="A182" s="9">
        <f t="shared" si="2"/>
        <v>172</v>
      </c>
      <c r="B182" s="9"/>
      <c r="C182" s="5"/>
      <c r="D182" s="29"/>
      <c r="E182" s="12"/>
      <c r="F182" s="15"/>
      <c r="G182" s="15"/>
      <c r="H182" s="5"/>
    </row>
    <row r="183" spans="1:8" x14ac:dyDescent="0.45">
      <c r="A183" s="9">
        <f t="shared" si="2"/>
        <v>173</v>
      </c>
      <c r="B183" s="9"/>
      <c r="C183" s="5"/>
      <c r="D183" s="29"/>
      <c r="E183" s="12"/>
      <c r="F183" s="15"/>
      <c r="G183" s="15"/>
      <c r="H183" s="5"/>
    </row>
    <row r="184" spans="1:8" x14ac:dyDescent="0.45">
      <c r="A184" s="9">
        <f t="shared" si="2"/>
        <v>174</v>
      </c>
      <c r="B184" s="9"/>
      <c r="C184" s="5"/>
      <c r="D184" s="29"/>
      <c r="E184" s="12"/>
      <c r="F184" s="15"/>
      <c r="G184" s="15"/>
      <c r="H184" s="5"/>
    </row>
    <row r="185" spans="1:8" x14ac:dyDescent="0.45">
      <c r="A185" s="9">
        <f t="shared" si="2"/>
        <v>175</v>
      </c>
      <c r="B185" s="9"/>
      <c r="C185" s="5"/>
      <c r="D185" s="29"/>
      <c r="E185" s="12"/>
      <c r="F185" s="15"/>
      <c r="G185" s="15"/>
      <c r="H185" s="5"/>
    </row>
    <row r="186" spans="1:8" x14ac:dyDescent="0.45">
      <c r="A186" s="9">
        <f t="shared" si="2"/>
        <v>176</v>
      </c>
      <c r="B186" s="9"/>
      <c r="C186" s="5"/>
      <c r="D186" s="29"/>
      <c r="E186" s="12"/>
      <c r="F186" s="15"/>
      <c r="G186" s="15"/>
      <c r="H186" s="5"/>
    </row>
    <row r="187" spans="1:8" x14ac:dyDescent="0.45">
      <c r="A187" s="9">
        <f t="shared" si="2"/>
        <v>177</v>
      </c>
      <c r="B187" s="9"/>
      <c r="C187" s="5"/>
      <c r="D187" s="29"/>
      <c r="E187" s="12"/>
      <c r="F187" s="15"/>
      <c r="G187" s="15"/>
      <c r="H187" s="5"/>
    </row>
    <row r="188" spans="1:8" x14ac:dyDescent="0.45">
      <c r="A188" s="9">
        <f t="shared" si="2"/>
        <v>178</v>
      </c>
      <c r="B188" s="9"/>
      <c r="C188" s="5"/>
      <c r="D188" s="29"/>
      <c r="E188" s="12"/>
      <c r="F188" s="15"/>
      <c r="G188" s="15"/>
      <c r="H188" s="5"/>
    </row>
    <row r="189" spans="1:8" x14ac:dyDescent="0.45">
      <c r="A189" s="9">
        <f t="shared" si="2"/>
        <v>179</v>
      </c>
      <c r="B189" s="9"/>
      <c r="C189" s="5"/>
      <c r="D189" s="29"/>
      <c r="E189" s="12"/>
      <c r="F189" s="15"/>
      <c r="G189" s="15"/>
      <c r="H189" s="5"/>
    </row>
    <row r="190" spans="1:8" x14ac:dyDescent="0.45">
      <c r="A190" s="9">
        <f t="shared" si="2"/>
        <v>180</v>
      </c>
      <c r="B190" s="9"/>
      <c r="C190" s="5"/>
      <c r="D190" s="29"/>
      <c r="E190" s="12"/>
      <c r="F190" s="15"/>
      <c r="G190" s="15"/>
      <c r="H190" s="5"/>
    </row>
    <row r="191" spans="1:8" x14ac:dyDescent="0.45">
      <c r="A191" s="9">
        <f t="shared" si="2"/>
        <v>181</v>
      </c>
      <c r="B191" s="9"/>
      <c r="C191" s="5"/>
      <c r="D191" s="29"/>
      <c r="E191" s="12"/>
      <c r="F191" s="15"/>
      <c r="G191" s="15"/>
      <c r="H191" s="5"/>
    </row>
    <row r="192" spans="1:8" x14ac:dyDescent="0.45">
      <c r="A192" s="9">
        <f t="shared" si="2"/>
        <v>182</v>
      </c>
      <c r="B192" s="9"/>
      <c r="C192" s="5"/>
      <c r="D192" s="29"/>
      <c r="E192" s="12"/>
      <c r="F192" s="15"/>
      <c r="G192" s="15"/>
      <c r="H192" s="5"/>
    </row>
    <row r="193" spans="1:8" x14ac:dyDescent="0.45">
      <c r="A193" s="9">
        <f t="shared" si="2"/>
        <v>183</v>
      </c>
      <c r="B193" s="9"/>
      <c r="C193" s="5"/>
      <c r="D193" s="29"/>
      <c r="E193" s="12"/>
      <c r="F193" s="15"/>
      <c r="G193" s="15"/>
      <c r="H193" s="5"/>
    </row>
    <row r="194" spans="1:8" x14ac:dyDescent="0.45">
      <c r="A194" s="9">
        <f t="shared" si="2"/>
        <v>184</v>
      </c>
      <c r="B194" s="9"/>
      <c r="C194" s="5"/>
      <c r="D194" s="29"/>
      <c r="E194" s="12"/>
      <c r="F194" s="15"/>
      <c r="G194" s="15"/>
      <c r="H194" s="5"/>
    </row>
    <row r="195" spans="1:8" x14ac:dyDescent="0.45">
      <c r="A195" s="9">
        <f t="shared" si="2"/>
        <v>185</v>
      </c>
      <c r="B195" s="9"/>
      <c r="C195" s="5"/>
      <c r="D195" s="29"/>
      <c r="E195" s="12"/>
      <c r="F195" s="15"/>
      <c r="G195" s="15"/>
      <c r="H195" s="5"/>
    </row>
    <row r="196" spans="1:8" x14ac:dyDescent="0.45">
      <c r="A196" s="9">
        <f t="shared" si="2"/>
        <v>186</v>
      </c>
      <c r="B196" s="9"/>
      <c r="C196" s="5"/>
      <c r="D196" s="29"/>
      <c r="E196" s="12"/>
      <c r="F196" s="15"/>
      <c r="G196" s="15"/>
      <c r="H196" s="5"/>
    </row>
    <row r="197" spans="1:8" x14ac:dyDescent="0.45">
      <c r="A197" s="9">
        <f t="shared" si="2"/>
        <v>187</v>
      </c>
      <c r="B197" s="9"/>
      <c r="C197" s="5"/>
      <c r="D197" s="29"/>
      <c r="E197" s="12"/>
      <c r="F197" s="15"/>
      <c r="G197" s="15"/>
      <c r="H197" s="5"/>
    </row>
    <row r="198" spans="1:8" x14ac:dyDescent="0.45">
      <c r="A198" s="9">
        <f t="shared" si="2"/>
        <v>188</v>
      </c>
      <c r="B198" s="9"/>
      <c r="C198" s="5"/>
      <c r="D198" s="29"/>
      <c r="E198" s="12"/>
      <c r="F198" s="15"/>
      <c r="G198" s="15"/>
      <c r="H198" s="5"/>
    </row>
    <row r="199" spans="1:8" x14ac:dyDescent="0.45">
      <c r="A199" s="9">
        <f t="shared" si="2"/>
        <v>189</v>
      </c>
      <c r="B199" s="9"/>
      <c r="C199" s="5"/>
      <c r="D199" s="29"/>
      <c r="E199" s="12"/>
      <c r="F199" s="15"/>
      <c r="G199" s="15"/>
      <c r="H199" s="5"/>
    </row>
    <row r="200" spans="1:8" x14ac:dyDescent="0.45">
      <c r="A200" s="9">
        <f t="shared" si="2"/>
        <v>190</v>
      </c>
      <c r="B200" s="9"/>
      <c r="C200" s="5"/>
      <c r="D200" s="29"/>
      <c r="E200" s="12"/>
      <c r="F200" s="15"/>
      <c r="G200" s="15"/>
      <c r="H200" s="5"/>
    </row>
    <row r="201" spans="1:8" x14ac:dyDescent="0.45">
      <c r="A201" s="9">
        <f t="shared" si="2"/>
        <v>191</v>
      </c>
      <c r="B201" s="9"/>
      <c r="C201" s="5"/>
      <c r="D201" s="29"/>
      <c r="E201" s="12"/>
      <c r="F201" s="15"/>
      <c r="G201" s="15"/>
      <c r="H201" s="5"/>
    </row>
    <row r="202" spans="1:8" x14ac:dyDescent="0.45">
      <c r="A202" s="9">
        <f t="shared" si="2"/>
        <v>192</v>
      </c>
      <c r="B202" s="9"/>
      <c r="C202" s="5"/>
      <c r="D202" s="29"/>
      <c r="E202" s="12"/>
      <c r="F202" s="15"/>
      <c r="G202" s="15"/>
      <c r="H202" s="5"/>
    </row>
    <row r="203" spans="1:8" x14ac:dyDescent="0.45">
      <c r="A203" s="9">
        <f t="shared" si="2"/>
        <v>193</v>
      </c>
      <c r="B203" s="9"/>
      <c r="C203" s="5"/>
      <c r="D203" s="29"/>
      <c r="E203" s="12"/>
      <c r="F203" s="15"/>
      <c r="G203" s="15"/>
      <c r="H203" s="5"/>
    </row>
    <row r="204" spans="1:8" x14ac:dyDescent="0.45">
      <c r="A204" s="9">
        <f t="shared" si="2"/>
        <v>194</v>
      </c>
      <c r="B204" s="9"/>
      <c r="C204" s="5"/>
      <c r="D204" s="29"/>
      <c r="E204" s="12"/>
      <c r="F204" s="15"/>
      <c r="G204" s="15"/>
      <c r="H204" s="5"/>
    </row>
    <row r="205" spans="1:8" x14ac:dyDescent="0.45">
      <c r="A205" s="9">
        <f t="shared" ref="A205:A210" si="3">A204+1</f>
        <v>195</v>
      </c>
      <c r="B205" s="9"/>
      <c r="C205" s="5"/>
      <c r="D205" s="29"/>
      <c r="E205" s="12"/>
      <c r="F205" s="15"/>
      <c r="G205" s="15"/>
      <c r="H205" s="5"/>
    </row>
    <row r="206" spans="1:8" x14ac:dyDescent="0.45">
      <c r="A206" s="9">
        <f t="shared" si="3"/>
        <v>196</v>
      </c>
      <c r="B206" s="9"/>
      <c r="C206" s="5"/>
      <c r="D206" s="29"/>
      <c r="E206" s="12"/>
      <c r="F206" s="15"/>
      <c r="G206" s="15"/>
      <c r="H206" s="5"/>
    </row>
    <row r="207" spans="1:8" x14ac:dyDescent="0.45">
      <c r="A207" s="9">
        <f t="shared" si="3"/>
        <v>197</v>
      </c>
      <c r="B207" s="9"/>
      <c r="C207" s="5"/>
      <c r="D207" s="29"/>
      <c r="E207" s="12"/>
      <c r="F207" s="15"/>
      <c r="G207" s="15"/>
      <c r="H207" s="5"/>
    </row>
    <row r="208" spans="1:8" x14ac:dyDescent="0.45">
      <c r="A208" s="9">
        <f t="shared" si="3"/>
        <v>198</v>
      </c>
      <c r="B208" s="9"/>
      <c r="C208" s="5"/>
      <c r="D208" s="29"/>
      <c r="E208" s="12"/>
      <c r="F208" s="15"/>
      <c r="G208" s="15"/>
      <c r="H208" s="5"/>
    </row>
    <row r="209" spans="1:8" x14ac:dyDescent="0.45">
      <c r="A209" s="9">
        <f t="shared" si="3"/>
        <v>199</v>
      </c>
      <c r="B209" s="9"/>
      <c r="C209" s="5"/>
      <c r="D209" s="29"/>
      <c r="E209" s="12"/>
      <c r="F209" s="15"/>
      <c r="G209" s="15"/>
      <c r="H209" s="5"/>
    </row>
    <row r="210" spans="1:8" x14ac:dyDescent="0.45">
      <c r="A210" s="9">
        <f t="shared" si="3"/>
        <v>200</v>
      </c>
      <c r="B210" s="9"/>
      <c r="C210" s="5"/>
      <c r="D210" s="29"/>
      <c r="E210" s="12"/>
      <c r="F210" s="15"/>
      <c r="G210" s="15"/>
      <c r="H210" s="5"/>
    </row>
    <row r="211" spans="1:8" x14ac:dyDescent="0.45">
      <c r="A211" s="44"/>
      <c r="B211" s="44"/>
      <c r="C211" s="45"/>
      <c r="D211" s="46"/>
      <c r="E211" s="47" t="s">
        <v>119</v>
      </c>
      <c r="F211" s="15">
        <f>SUM(F161:F210)</f>
        <v>0</v>
      </c>
      <c r="G211" s="15">
        <f>SUM(G161:G210)</f>
        <v>0</v>
      </c>
      <c r="H211" s="45"/>
    </row>
    <row r="212" spans="1:8" x14ac:dyDescent="0.45">
      <c r="A212" s="44"/>
      <c r="B212" s="44"/>
      <c r="C212" s="45"/>
      <c r="D212" s="46"/>
      <c r="E212" s="47" t="s">
        <v>120</v>
      </c>
      <c r="F212" s="15">
        <f>F160</f>
        <v>0</v>
      </c>
      <c r="G212" s="15">
        <f>G160</f>
        <v>0</v>
      </c>
      <c r="H212" s="45"/>
    </row>
    <row r="213" spans="1:8" x14ac:dyDescent="0.45">
      <c r="A213" s="44"/>
      <c r="B213" s="44"/>
      <c r="C213" s="45"/>
      <c r="D213" s="46"/>
      <c r="E213" s="47" t="s">
        <v>121</v>
      </c>
      <c r="F213" s="15">
        <f>F212+F211</f>
        <v>0</v>
      </c>
      <c r="G213" s="15">
        <f>G212+G211</f>
        <v>0</v>
      </c>
      <c r="H213" s="45"/>
    </row>
    <row r="216" spans="1:8" ht="27.4" x14ac:dyDescent="0.45">
      <c r="A216" s="64" t="s">
        <v>80</v>
      </c>
      <c r="B216" s="64"/>
      <c r="C216" s="64"/>
      <c r="D216" s="64"/>
      <c r="E216" s="64"/>
      <c r="F216" s="64"/>
      <c r="G216" s="64"/>
      <c r="H216" s="64"/>
    </row>
    <row r="218" spans="1:8" ht="20.25" x14ac:dyDescent="0.45">
      <c r="E218" s="19" t="s">
        <v>54</v>
      </c>
      <c r="F218" s="20" t="s">
        <v>7</v>
      </c>
      <c r="G218" s="20" t="s">
        <v>8</v>
      </c>
    </row>
    <row r="219" spans="1:8" x14ac:dyDescent="0.45">
      <c r="E219" s="12" t="s">
        <v>55</v>
      </c>
      <c r="F219" s="15">
        <f>SUMIF(C2:C210,"styczeń",F2:F210)</f>
        <v>0</v>
      </c>
      <c r="G219" s="15">
        <f>SUMIF(C2:C210,"styczeń",G2:G210)</f>
        <v>0</v>
      </c>
    </row>
    <row r="220" spans="1:8" x14ac:dyDescent="0.45">
      <c r="E220" s="12" t="s">
        <v>56</v>
      </c>
      <c r="F220" s="15">
        <f>SUMIF(C2:C210,"luty",F2:F210)</f>
        <v>0</v>
      </c>
      <c r="G220" s="15">
        <f>SUMIF(C2:C210,"luty",G2:G210)</f>
        <v>0</v>
      </c>
    </row>
    <row r="221" spans="1:8" x14ac:dyDescent="0.45">
      <c r="E221" s="12" t="s">
        <v>57</v>
      </c>
      <c r="F221" s="15">
        <f>SUMIF(C2:C210,"marzec",F2:F210)</f>
        <v>0</v>
      </c>
      <c r="G221" s="15">
        <f>SUMIF(C2:C210,"marzec",G2:G210)</f>
        <v>0</v>
      </c>
    </row>
    <row r="222" spans="1:8" x14ac:dyDescent="0.45">
      <c r="E222" s="12" t="s">
        <v>58</v>
      </c>
      <c r="F222" s="15">
        <f>SUMIF(C2:C210,"kwiecień",F2:F210)</f>
        <v>0</v>
      </c>
      <c r="G222" s="15">
        <f>SUMIF(C2:C210,"kwiecień",G2:G210)</f>
        <v>0</v>
      </c>
    </row>
    <row r="223" spans="1:8" x14ac:dyDescent="0.45">
      <c r="E223" s="12" t="s">
        <v>59</v>
      </c>
      <c r="F223" s="15">
        <f>SUMIF(C2:C210,"maj",F2:F210)</f>
        <v>0</v>
      </c>
      <c r="G223" s="15">
        <f>SUMIF(C2:C210,"maj",G2:G210)</f>
        <v>0</v>
      </c>
    </row>
    <row r="224" spans="1:8" x14ac:dyDescent="0.45">
      <c r="E224" s="12" t="s">
        <v>60</v>
      </c>
      <c r="F224" s="15">
        <f>SUMIF(C2:C210,"czerwiec",F2:F210)</f>
        <v>0</v>
      </c>
      <c r="G224" s="15">
        <f>SUMIF(C2:C210,"czerwiec",G2:G210)</f>
        <v>0</v>
      </c>
    </row>
    <row r="225" spans="1:8" x14ac:dyDescent="0.45">
      <c r="E225" s="12" t="s">
        <v>61</v>
      </c>
      <c r="F225" s="15">
        <f>SUMIF(C2:C210,"lipiec",F2:F210)</f>
        <v>0</v>
      </c>
      <c r="G225" s="15">
        <f>SUMIF(C2:C210,"lipiec",G2:G210)</f>
        <v>0</v>
      </c>
    </row>
    <row r="226" spans="1:8" x14ac:dyDescent="0.45">
      <c r="E226" s="12" t="s">
        <v>62</v>
      </c>
      <c r="F226" s="15">
        <f>SUMIF(C2:C210,"sierpień",F2:F210)</f>
        <v>0</v>
      </c>
      <c r="G226" s="15">
        <f>SUMIF(C2:C210,"sierpień",G2:G210)</f>
        <v>0</v>
      </c>
    </row>
    <row r="227" spans="1:8" x14ac:dyDescent="0.45">
      <c r="E227" s="12" t="s">
        <v>63</v>
      </c>
      <c r="F227" s="15">
        <f>SUMIF(C2:C210,"wrzesień",F2:F210)</f>
        <v>0</v>
      </c>
      <c r="G227" s="15">
        <f>SUMIF(C2:C210,"wrzesień",G2:G210)</f>
        <v>0</v>
      </c>
    </row>
    <row r="228" spans="1:8" x14ac:dyDescent="0.45">
      <c r="E228" s="12" t="s">
        <v>64</v>
      </c>
      <c r="F228" s="15">
        <f>SUMIF(C2:C210,"październik",F2:F210)</f>
        <v>0</v>
      </c>
      <c r="G228" s="15">
        <f>SUMIF(C2:C210,"październik",G2:G210)</f>
        <v>0</v>
      </c>
    </row>
    <row r="229" spans="1:8" x14ac:dyDescent="0.45">
      <c r="E229" s="12" t="s">
        <v>65</v>
      </c>
      <c r="F229" s="15">
        <f>SUMIF(C2:C210,"listopad",F2:F210)</f>
        <v>0</v>
      </c>
      <c r="G229" s="15">
        <f>SUMIF(C2:C210,"listopad",G2:G210)</f>
        <v>0</v>
      </c>
    </row>
    <row r="230" spans="1:8" x14ac:dyDescent="0.45">
      <c r="E230" s="12" t="s">
        <v>66</v>
      </c>
      <c r="F230" s="15">
        <f>SUMIF(C2:C210,"grudzień",F2:F210)</f>
        <v>0</v>
      </c>
      <c r="G230" s="15">
        <f>SUMIF(C2:C210,"grudzień",G2:G210)</f>
        <v>0</v>
      </c>
    </row>
    <row r="231" spans="1:8" ht="13.9" x14ac:dyDescent="0.45">
      <c r="E231" s="21" t="s">
        <v>67</v>
      </c>
      <c r="F231" s="22">
        <f>SUM(F219:F230)</f>
        <v>0</v>
      </c>
      <c r="G231" s="22">
        <f>SUM(G219:G230)</f>
        <v>0</v>
      </c>
    </row>
    <row r="232" spans="1:8" ht="13.9" x14ac:dyDescent="0.45">
      <c r="E232" s="21" t="s">
        <v>68</v>
      </c>
      <c r="F232" s="65">
        <f>F231-G231</f>
        <v>0</v>
      </c>
      <c r="G232" s="66"/>
    </row>
    <row r="234" spans="1:8" ht="22.5" x14ac:dyDescent="0.45">
      <c r="A234" s="69" t="s">
        <v>81</v>
      </c>
      <c r="B234" s="69"/>
      <c r="C234" s="69"/>
      <c r="D234" s="69"/>
      <c r="E234" s="69"/>
      <c r="F234" s="69"/>
      <c r="G234" s="69"/>
      <c r="H234" s="69"/>
    </row>
    <row r="235" spans="1:8" x14ac:dyDescent="0.45">
      <c r="B235" s="67"/>
      <c r="C235" s="67"/>
      <c r="D235" s="67"/>
      <c r="E235" s="67"/>
    </row>
    <row r="236" spans="1:8" ht="20.65" x14ac:dyDescent="0.45">
      <c r="B236" s="68" t="s">
        <v>70</v>
      </c>
      <c r="C236" s="68"/>
      <c r="D236" s="68"/>
      <c r="E236" s="68"/>
      <c r="F236" s="23" t="s">
        <v>8</v>
      </c>
    </row>
    <row r="237" spans="1:8" x14ac:dyDescent="0.45">
      <c r="A237" s="4"/>
      <c r="B237" s="62" t="s">
        <v>25</v>
      </c>
      <c r="C237" s="62" t="s">
        <v>25</v>
      </c>
      <c r="D237" s="62" t="s">
        <v>25</v>
      </c>
      <c r="E237" s="62" t="s">
        <v>25</v>
      </c>
      <c r="F237" s="15">
        <f>SUMIF(H2:H210,"środki ochrony roślin",G2:G210)</f>
        <v>0</v>
      </c>
      <c r="G237" s="4"/>
    </row>
    <row r="238" spans="1:8" x14ac:dyDescent="0.45">
      <c r="A238" s="4"/>
      <c r="B238" s="62" t="s">
        <v>26</v>
      </c>
      <c r="C238" s="62" t="s">
        <v>26</v>
      </c>
      <c r="D238" s="62" t="s">
        <v>26</v>
      </c>
      <c r="E238" s="62" t="s">
        <v>26</v>
      </c>
      <c r="F238" s="15">
        <f>SUMIF(H2:H210,"nawozy mineralne",G2:G210)</f>
        <v>0</v>
      </c>
      <c r="G238" s="4"/>
    </row>
    <row r="239" spans="1:8" x14ac:dyDescent="0.45">
      <c r="A239" s="4"/>
      <c r="B239" s="62" t="s">
        <v>27</v>
      </c>
      <c r="C239" s="62" t="s">
        <v>27</v>
      </c>
      <c r="D239" s="62" t="s">
        <v>27</v>
      </c>
      <c r="E239" s="62" t="s">
        <v>27</v>
      </c>
      <c r="F239" s="15">
        <f>SUMIF(H2:H210,"materiały pędne na działalność rolniczą",G2:G210)</f>
        <v>0</v>
      </c>
      <c r="G239" s="4"/>
    </row>
    <row r="240" spans="1:8" x14ac:dyDescent="0.45">
      <c r="A240" s="4"/>
      <c r="B240" s="62" t="s">
        <v>28</v>
      </c>
      <c r="C240" s="62" t="s">
        <v>28</v>
      </c>
      <c r="D240" s="62" t="s">
        <v>28</v>
      </c>
      <c r="E240" s="62" t="s">
        <v>28</v>
      </c>
      <c r="F240" s="15">
        <f>SUMIF(H2:H210,"energia elektryczna na działalność rolniczą",G2:G210)</f>
        <v>0</v>
      </c>
      <c r="G240" s="4"/>
    </row>
    <row r="241" spans="1:7" x14ac:dyDescent="0.45">
      <c r="A241" s="4"/>
      <c r="B241" s="62" t="s">
        <v>29</v>
      </c>
      <c r="C241" s="62" t="s">
        <v>29</v>
      </c>
      <c r="D241" s="62" t="s">
        <v>29</v>
      </c>
      <c r="E241" s="62" t="s">
        <v>29</v>
      </c>
      <c r="F241" s="15">
        <f>SUMIF(H2:H210,"części zamienne, oleje i smary do remontów bieżących",G2:G210)</f>
        <v>0</v>
      </c>
      <c r="G241" s="4"/>
    </row>
    <row r="242" spans="1:7" x14ac:dyDescent="0.45">
      <c r="A242" s="4"/>
      <c r="B242" s="62" t="s">
        <v>30</v>
      </c>
      <c r="C242" s="62" t="s">
        <v>30</v>
      </c>
      <c r="D242" s="62" t="s">
        <v>30</v>
      </c>
      <c r="E242" s="62" t="s">
        <v>30</v>
      </c>
      <c r="F242" s="15">
        <f>SUMIF(H2:H210,"woda na działalność rolniczą",G2:G210)</f>
        <v>0</v>
      </c>
      <c r="G242" s="4"/>
    </row>
    <row r="243" spans="1:7" x14ac:dyDescent="0.45">
      <c r="A243" s="4"/>
      <c r="B243" s="62" t="s">
        <v>31</v>
      </c>
      <c r="C243" s="62" t="s">
        <v>31</v>
      </c>
      <c r="D243" s="62" t="s">
        <v>31</v>
      </c>
      <c r="E243" s="62" t="s">
        <v>31</v>
      </c>
      <c r="F243" s="15">
        <f>SUMIF(H2:H210,"materiały opałowe na działalność rolniczą",G2:G210)</f>
        <v>0</v>
      </c>
      <c r="G243" s="4"/>
    </row>
    <row r="244" spans="1:7" x14ac:dyDescent="0.45">
      <c r="A244" s="4"/>
      <c r="B244" s="62" t="s">
        <v>32</v>
      </c>
      <c r="C244" s="62" t="s">
        <v>32</v>
      </c>
      <c r="D244" s="62" t="s">
        <v>32</v>
      </c>
      <c r="E244" s="62" t="s">
        <v>32</v>
      </c>
      <c r="F244" s="15">
        <f>SUMIF(H2:H210,"materiały budowlane do remontów bieżących",G2:G210)</f>
        <v>0</v>
      </c>
      <c r="G244" s="4"/>
    </row>
    <row r="245" spans="1:7" x14ac:dyDescent="0.45">
      <c r="A245" s="4"/>
      <c r="B245" s="62" t="s">
        <v>33</v>
      </c>
      <c r="C245" s="62" t="s">
        <v>33</v>
      </c>
      <c r="D245" s="62" t="s">
        <v>33</v>
      </c>
      <c r="E245" s="62" t="s">
        <v>33</v>
      </c>
      <c r="F245" s="15">
        <f>SUMIF(H2:H210,"materiały i środki dezynfekcyjne",G2:G210)</f>
        <v>0</v>
      </c>
      <c r="G245" s="4"/>
    </row>
    <row r="246" spans="1:7" x14ac:dyDescent="0.45">
      <c r="A246" s="4"/>
      <c r="B246" s="62" t="s">
        <v>34</v>
      </c>
      <c r="C246" s="62" t="s">
        <v>34</v>
      </c>
      <c r="D246" s="62" t="s">
        <v>34</v>
      </c>
      <c r="E246" s="62" t="s">
        <v>34</v>
      </c>
      <c r="F246" s="15">
        <f>SUMIF(H2:H210,"drobne narzędzia i przedmioty o małej wartości",G2:G210)</f>
        <v>0</v>
      </c>
      <c r="G246" s="4"/>
    </row>
    <row r="247" spans="1:7" x14ac:dyDescent="0.45">
      <c r="A247" s="4"/>
      <c r="B247" s="62" t="s">
        <v>35</v>
      </c>
      <c r="C247" s="62" t="s">
        <v>35</v>
      </c>
      <c r="D247" s="62" t="s">
        <v>35</v>
      </c>
      <c r="E247" s="62" t="s">
        <v>35</v>
      </c>
      <c r="F247" s="15">
        <f>SUMIF(H2:H210,"Pozostałe - koszty ogólnoprodukcyjne",G2:G210)</f>
        <v>0</v>
      </c>
      <c r="G247" s="4"/>
    </row>
    <row r="248" spans="1:7" x14ac:dyDescent="0.45">
      <c r="A248" s="4"/>
      <c r="B248" s="62" t="s">
        <v>36</v>
      </c>
      <c r="C248" s="62" t="s">
        <v>36</v>
      </c>
      <c r="D248" s="62" t="s">
        <v>36</v>
      </c>
      <c r="E248" s="62" t="s">
        <v>36</v>
      </c>
      <c r="F248" s="15">
        <f>SUMIF(H2:H210,"Materiał siewny i rozmnożeniowy - z zakupu",G2:G210)</f>
        <v>0</v>
      </c>
      <c r="G248" s="4"/>
    </row>
    <row r="249" spans="1:7" x14ac:dyDescent="0.45">
      <c r="A249" s="4"/>
      <c r="B249" s="62" t="s">
        <v>37</v>
      </c>
      <c r="C249" s="62" t="s">
        <v>37</v>
      </c>
      <c r="D249" s="62" t="s">
        <v>37</v>
      </c>
      <c r="E249" s="62" t="s">
        <v>37</v>
      </c>
      <c r="F249" s="15">
        <f>SUMIF(H2:H210,"Nawozy wapniowe",G2:G210)</f>
        <v>0</v>
      </c>
      <c r="G249" s="4"/>
    </row>
    <row r="250" spans="1:7" x14ac:dyDescent="0.45">
      <c r="A250" s="4"/>
      <c r="B250" s="62" t="s">
        <v>38</v>
      </c>
      <c r="C250" s="62" t="s">
        <v>38</v>
      </c>
      <c r="D250" s="62" t="s">
        <v>38</v>
      </c>
      <c r="E250" s="62" t="s">
        <v>38</v>
      </c>
      <c r="F250" s="15">
        <f>SUMIF(H2:H210,"Nawozy organiczne z zakupu - OBORNIK",G2:G210)</f>
        <v>0</v>
      </c>
      <c r="G250" s="4"/>
    </row>
    <row r="251" spans="1:7" x14ac:dyDescent="0.45">
      <c r="A251" s="4"/>
      <c r="B251" s="62" t="s">
        <v>39</v>
      </c>
      <c r="C251" s="62" t="s">
        <v>39</v>
      </c>
      <c r="D251" s="62" t="s">
        <v>39</v>
      </c>
      <c r="E251" s="62" t="s">
        <v>39</v>
      </c>
      <c r="F251" s="15">
        <f>SUMIF(H2:H210,"Nawozy organiczne z zakupu - GNOJOWICA",G2:G210)</f>
        <v>0</v>
      </c>
      <c r="G251" s="4"/>
    </row>
    <row r="252" spans="1:7" x14ac:dyDescent="0.45">
      <c r="A252" s="4"/>
      <c r="B252" s="62" t="s">
        <v>40</v>
      </c>
      <c r="C252" s="62" t="s">
        <v>40</v>
      </c>
      <c r="D252" s="62" t="s">
        <v>40</v>
      </c>
      <c r="E252" s="62" t="s">
        <v>40</v>
      </c>
      <c r="F252" s="15">
        <f>SUMIF(H2:H210,"Regulatory wzrostu",G2:G210)</f>
        <v>0</v>
      </c>
      <c r="G252" s="4"/>
    </row>
    <row r="253" spans="1:7" x14ac:dyDescent="0.45">
      <c r="A253" s="4"/>
      <c r="B253" s="62" t="s">
        <v>41</v>
      </c>
      <c r="C253" s="62" t="s">
        <v>41</v>
      </c>
      <c r="D253" s="62" t="s">
        <v>41</v>
      </c>
      <c r="E253" s="62" t="s">
        <v>41</v>
      </c>
      <c r="F253" s="15">
        <f>SUMIF(H2:H210,"Defolianty",G2:G210)</f>
        <v>0</v>
      </c>
      <c r="G253" s="4"/>
    </row>
    <row r="254" spans="1:7" x14ac:dyDescent="0.45">
      <c r="A254" s="4"/>
      <c r="B254" s="62" t="s">
        <v>42</v>
      </c>
      <c r="C254" s="62" t="s">
        <v>42</v>
      </c>
      <c r="D254" s="62" t="s">
        <v>42</v>
      </c>
      <c r="E254" s="62" t="s">
        <v>42</v>
      </c>
      <c r="F254" s="15">
        <f>SUMIF(H2:H210,"Pozostałe - koszty bezpośrednie produkcji roslinnej",G2:G210)</f>
        <v>0</v>
      </c>
      <c r="G254" s="4"/>
    </row>
    <row r="255" spans="1:7" x14ac:dyDescent="0.45">
      <c r="A255" s="4"/>
      <c r="B255" s="62" t="s">
        <v>43</v>
      </c>
      <c r="C255" s="62" t="s">
        <v>43</v>
      </c>
      <c r="D255" s="62" t="s">
        <v>43</v>
      </c>
      <c r="E255" s="62" t="s">
        <v>43</v>
      </c>
      <c r="F255" s="15">
        <f>SUMIF(H2:H210,"Pasze treściwe - z zakupu",G2:G210)</f>
        <v>0</v>
      </c>
      <c r="G255" s="4"/>
    </row>
    <row r="256" spans="1:7" x14ac:dyDescent="0.45">
      <c r="A256" s="4"/>
      <c r="B256" s="62" t="s">
        <v>44</v>
      </c>
      <c r="C256" s="62" t="s">
        <v>44</v>
      </c>
      <c r="D256" s="62" t="s">
        <v>44</v>
      </c>
      <c r="E256" s="62" t="s">
        <v>44</v>
      </c>
      <c r="F256" s="15">
        <f>SUMIF(H2:H210,"pasze mineralne i dodatki paszowe",G2:G210)</f>
        <v>0</v>
      </c>
      <c r="G256" s="4"/>
    </row>
    <row r="257" spans="1:7" x14ac:dyDescent="0.45">
      <c r="A257" s="4"/>
      <c r="B257" s="62" t="s">
        <v>45</v>
      </c>
      <c r="C257" s="62" t="s">
        <v>45</v>
      </c>
      <c r="D257" s="62" t="s">
        <v>45</v>
      </c>
      <c r="E257" s="62" t="s">
        <v>45</v>
      </c>
      <c r="F257" s="15">
        <f>SUMIF(H2:H210,"pasze objętościowe - z zakupu",G2:G210)</f>
        <v>0</v>
      </c>
      <c r="G257" s="4"/>
    </row>
    <row r="258" spans="1:7" x14ac:dyDescent="0.45">
      <c r="A258" s="4"/>
      <c r="B258" s="62" t="s">
        <v>46</v>
      </c>
      <c r="C258" s="62" t="s">
        <v>46</v>
      </c>
      <c r="D258" s="62" t="s">
        <v>46</v>
      </c>
      <c r="E258" s="62" t="s">
        <v>46</v>
      </c>
      <c r="F258" s="15">
        <f>SUMIF(H2:H3,"Mleko, przetwory mleczne, mleko w proszku i preparaty mlekozastępcze na pasze z zakupu",G2:G210)</f>
        <v>0</v>
      </c>
      <c r="G258" s="4"/>
    </row>
    <row r="259" spans="1:7" x14ac:dyDescent="0.45">
      <c r="A259" s="4"/>
      <c r="B259" s="62" t="s">
        <v>47</v>
      </c>
      <c r="C259" s="62" t="s">
        <v>47</v>
      </c>
      <c r="D259" s="62" t="s">
        <v>47</v>
      </c>
      <c r="E259" s="62" t="s">
        <v>47</v>
      </c>
      <c r="F259" s="15">
        <f>SUMIF(H2:H210,"Środki do konserwacji pasz",G2:G210)</f>
        <v>0</v>
      </c>
      <c r="G259" s="4"/>
    </row>
    <row r="260" spans="1:7" x14ac:dyDescent="0.45">
      <c r="A260" s="4"/>
      <c r="B260" s="62" t="s">
        <v>48</v>
      </c>
      <c r="C260" s="62" t="s">
        <v>48</v>
      </c>
      <c r="D260" s="62" t="s">
        <v>48</v>
      </c>
      <c r="E260" s="62" t="s">
        <v>48</v>
      </c>
      <c r="F260" s="15">
        <f>SUMIF(H2:H210,"Słomy i inne ściółki",G2:G210)</f>
        <v>0</v>
      </c>
      <c r="G260" s="4"/>
    </row>
    <row r="261" spans="1:7" x14ac:dyDescent="0.45">
      <c r="A261" s="4"/>
      <c r="B261" s="62" t="s">
        <v>49</v>
      </c>
      <c r="C261" s="62" t="s">
        <v>49</v>
      </c>
      <c r="D261" s="62" t="s">
        <v>49</v>
      </c>
      <c r="E261" s="62" t="s">
        <v>49</v>
      </c>
      <c r="F261" s="15">
        <f>SUMIF(H2:H210,"Lekarstwa oraz środki weterynaryjne",G2:G210)</f>
        <v>0</v>
      </c>
      <c r="G261" s="4"/>
    </row>
    <row r="262" spans="1:7" x14ac:dyDescent="0.45">
      <c r="A262" s="4"/>
      <c r="B262" s="62" t="s">
        <v>50</v>
      </c>
      <c r="C262" s="62" t="s">
        <v>50</v>
      </c>
      <c r="D262" s="62" t="s">
        <v>50</v>
      </c>
      <c r="E262" s="62" t="s">
        <v>50</v>
      </c>
      <c r="F262" s="15">
        <f>SUMIF(H2:H210,"Środki czystości i dezynfekujące do produkcji zwierzęcej",G2:G210)</f>
        <v>0</v>
      </c>
      <c r="G262" s="4"/>
    </row>
    <row r="263" spans="1:7" x14ac:dyDescent="0.45">
      <c r="A263" s="4"/>
      <c r="B263" s="62" t="s">
        <v>51</v>
      </c>
      <c r="C263" s="62" t="s">
        <v>51</v>
      </c>
      <c r="D263" s="62" t="s">
        <v>51</v>
      </c>
      <c r="E263" s="62" t="s">
        <v>51</v>
      </c>
      <c r="F263" s="15">
        <f>SUMIF(H2:H210,"Pozostałe - koszty bezpośrednie produkcji zwierzęcej",G2:G210)</f>
        <v>0</v>
      </c>
      <c r="G263" s="4"/>
    </row>
    <row r="264" spans="1:7" x14ac:dyDescent="0.45">
      <c r="A264" s="4"/>
      <c r="B264" s="62" t="s">
        <v>52</v>
      </c>
      <c r="C264" s="62"/>
      <c r="D264" s="62"/>
      <c r="E264" s="62"/>
      <c r="F264" s="15">
        <f>SUMIF(H2:H210,"Zwierzęta do chowu z zakupu",G2:G210)</f>
        <v>0</v>
      </c>
      <c r="G264" s="4"/>
    </row>
  </sheetData>
  <mergeCells count="34">
    <mergeCell ref="B242:E242"/>
    <mergeCell ref="B1:D1"/>
    <mergeCell ref="A216:H216"/>
    <mergeCell ref="F232:G232"/>
    <mergeCell ref="A234:H234"/>
    <mergeCell ref="B235:E235"/>
    <mergeCell ref="B236:E236"/>
    <mergeCell ref="B237:E237"/>
    <mergeCell ref="B238:E238"/>
    <mergeCell ref="B239:E239"/>
    <mergeCell ref="B240:E240"/>
    <mergeCell ref="B241:E241"/>
    <mergeCell ref="B254:E254"/>
    <mergeCell ref="B243:E243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53:E253"/>
    <mergeCell ref="B261:E261"/>
    <mergeCell ref="B262:E262"/>
    <mergeCell ref="B263:E263"/>
    <mergeCell ref="B264:E264"/>
    <mergeCell ref="B255:E255"/>
    <mergeCell ref="B256:E256"/>
    <mergeCell ref="B257:E257"/>
    <mergeCell ref="B258:E258"/>
    <mergeCell ref="B259:E259"/>
    <mergeCell ref="B260:E260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4" manualBreakCount="4">
    <brk id="54" max="16383" man="1"/>
    <brk id="107" max="16383" man="1"/>
    <brk id="160" max="16383" man="1"/>
    <brk id="213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DANE!$B$6:$B$17</xm:f>
          </x14:formula1>
          <xm:sqref>C2:C213</xm:sqref>
        </x14:dataValidation>
        <x14:dataValidation type="list" allowBlank="1" showInputMessage="1" showErrorMessage="1" xr:uid="{00000000-0002-0000-0800-000001000000}">
          <x14:formula1>
            <xm:f>DANE!$B$20:$B$47</xm:f>
          </x14:formula1>
          <xm:sqref>H2:H213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TYTUŁ</vt:lpstr>
      <vt:lpstr>Założenia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Co i jak księgujemy</vt:lpstr>
      <vt:lpstr>DANE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2020-03-02T21:55:28Z</dcterms:modified>
</cp:coreProperties>
</file>